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Лист1!$A$1:$AF$123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" l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G89" i="1" l="1"/>
  <c r="G98" i="1" s="1"/>
  <c r="F63" i="1"/>
  <c r="F89" i="1" s="1"/>
  <c r="F98" i="1" s="1"/>
  <c r="E63" i="1"/>
  <c r="E30" i="1" s="1"/>
  <c r="D63" i="1"/>
  <c r="D30" i="1" s="1"/>
  <c r="F30" i="1"/>
  <c r="G30" i="1"/>
  <c r="P101" i="1"/>
  <c r="P102" i="1"/>
  <c r="P103" i="1"/>
  <c r="P104" i="1"/>
  <c r="P100" i="1"/>
  <c r="P99" i="1" s="1"/>
  <c r="X99" i="1"/>
  <c r="Y99" i="1"/>
  <c r="Z99" i="1"/>
  <c r="AA99" i="1"/>
  <c r="AB99" i="1"/>
  <c r="AC99" i="1"/>
  <c r="AD99" i="1"/>
  <c r="AE99" i="1"/>
  <c r="W99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Z30" i="1" l="1"/>
  <c r="X30" i="1"/>
  <c r="V30" i="1"/>
  <c r="T30" i="1"/>
  <c r="R30" i="1"/>
  <c r="P30" i="1"/>
  <c r="N30" i="1"/>
  <c r="L30" i="1"/>
  <c r="J30" i="1"/>
  <c r="AF30" i="1"/>
  <c r="Y30" i="1"/>
  <c r="W30" i="1"/>
  <c r="U30" i="1"/>
  <c r="S30" i="1"/>
  <c r="Q30" i="1"/>
  <c r="O30" i="1"/>
  <c r="M30" i="1"/>
  <c r="K30" i="1"/>
  <c r="E89" i="1"/>
  <c r="E98" i="1" s="1"/>
  <c r="D89" i="1"/>
  <c r="D98" i="1" s="1"/>
  <c r="I30" i="1"/>
  <c r="AD30" i="1"/>
  <c r="AB30" i="1"/>
  <c r="AE30" i="1"/>
  <c r="AC30" i="1"/>
  <c r="H31" i="1"/>
  <c r="AA30" i="1" l="1"/>
  <c r="H47" i="1"/>
  <c r="H77" i="1"/>
  <c r="H70" i="1"/>
  <c r="H64" i="1" l="1"/>
  <c r="I15" i="1" l="1"/>
  <c r="I14" i="1" s="1"/>
  <c r="I89" i="1" s="1"/>
  <c r="I98" i="1" s="1"/>
  <c r="J15" i="1"/>
  <c r="J14" i="1" s="1"/>
  <c r="J89" i="1" s="1"/>
  <c r="J98" i="1" s="1"/>
  <c r="K15" i="1"/>
  <c r="K14" i="1" s="1"/>
  <c r="K89" i="1" s="1"/>
  <c r="K98" i="1" s="1"/>
  <c r="L15" i="1"/>
  <c r="L14" i="1" s="1"/>
  <c r="L89" i="1" s="1"/>
  <c r="L98" i="1" s="1"/>
  <c r="M15" i="1"/>
  <c r="M14" i="1" s="1"/>
  <c r="M89" i="1" s="1"/>
  <c r="M98" i="1" s="1"/>
  <c r="N15" i="1"/>
  <c r="N14" i="1" s="1"/>
  <c r="N89" i="1" s="1"/>
  <c r="N98" i="1" s="1"/>
  <c r="O15" i="1"/>
  <c r="O14" i="1" s="1"/>
  <c r="O89" i="1" s="1"/>
  <c r="O98" i="1" s="1"/>
  <c r="P15" i="1"/>
  <c r="P14" i="1" s="1"/>
  <c r="P89" i="1" s="1"/>
  <c r="P98" i="1" s="1"/>
  <c r="Q15" i="1"/>
  <c r="Q14" i="1" s="1"/>
  <c r="Q89" i="1" s="1"/>
  <c r="Q98" i="1" s="1"/>
  <c r="R15" i="1"/>
  <c r="R14" i="1" s="1"/>
  <c r="R89" i="1" s="1"/>
  <c r="R98" i="1" s="1"/>
  <c r="S15" i="1"/>
  <c r="S14" i="1" s="1"/>
  <c r="S89" i="1" s="1"/>
  <c r="S98" i="1" s="1"/>
  <c r="T15" i="1"/>
  <c r="T14" i="1" s="1"/>
  <c r="T89" i="1" s="1"/>
  <c r="T98" i="1" s="1"/>
  <c r="U15" i="1"/>
  <c r="U14" i="1" s="1"/>
  <c r="U89" i="1" s="1"/>
  <c r="U98" i="1" s="1"/>
  <c r="V15" i="1"/>
  <c r="V14" i="1" s="1"/>
  <c r="V89" i="1" s="1"/>
  <c r="V98" i="1" s="1"/>
  <c r="W15" i="1"/>
  <c r="W14" i="1" s="1"/>
  <c r="W89" i="1" s="1"/>
  <c r="W98" i="1" s="1"/>
  <c r="X15" i="1"/>
  <c r="X14" i="1" s="1"/>
  <c r="X89" i="1" s="1"/>
  <c r="X98" i="1" s="1"/>
  <c r="Y15" i="1"/>
  <c r="Y14" i="1" s="1"/>
  <c r="Y89" i="1" s="1"/>
  <c r="Y98" i="1" s="1"/>
  <c r="Z15" i="1"/>
  <c r="Z14" i="1" s="1"/>
  <c r="Z89" i="1" s="1"/>
  <c r="Z98" i="1" s="1"/>
  <c r="AA15" i="1"/>
  <c r="AA14" i="1" s="1"/>
  <c r="AA89" i="1" s="1"/>
  <c r="AA98" i="1" s="1"/>
  <c r="AB15" i="1"/>
  <c r="AB14" i="1" s="1"/>
  <c r="AB89" i="1" s="1"/>
  <c r="AB98" i="1" s="1"/>
  <c r="AC15" i="1"/>
  <c r="AC14" i="1" s="1"/>
  <c r="AC89" i="1" s="1"/>
  <c r="AC98" i="1" s="1"/>
  <c r="AD15" i="1"/>
  <c r="AD14" i="1" s="1"/>
  <c r="AD89" i="1" s="1"/>
  <c r="AD98" i="1" s="1"/>
  <c r="AE15" i="1"/>
  <c r="AE14" i="1" s="1"/>
  <c r="AE89" i="1" s="1"/>
  <c r="AE98" i="1" s="1"/>
  <c r="AF15" i="1"/>
  <c r="AF14" i="1" s="1"/>
  <c r="AF89" i="1" s="1"/>
  <c r="AF98" i="1" s="1"/>
  <c r="H15" i="1"/>
  <c r="H14" i="1" s="1"/>
  <c r="H84" i="1" l="1"/>
  <c r="H93" i="1" l="1"/>
  <c r="H92" i="1"/>
  <c r="H91" i="1"/>
  <c r="H90" i="1"/>
  <c r="H63" i="1" l="1"/>
  <c r="H89" i="1" l="1"/>
  <c r="H30" i="1"/>
  <c r="H98" i="1" l="1"/>
</calcChain>
</file>

<file path=xl/sharedStrings.xml><?xml version="1.0" encoding="utf-8"?>
<sst xmlns="http://schemas.openxmlformats.org/spreadsheetml/2006/main" count="227" uniqueCount="195">
  <si>
    <t>индекс</t>
  </si>
  <si>
    <t>Наименование дисциплин, профессиональных модулей, междисциплинарных курсов, практик</t>
  </si>
  <si>
    <t>формы промежуточной аттестации</t>
  </si>
  <si>
    <t>зачёты</t>
  </si>
  <si>
    <t>дифференцированные зачёты</t>
  </si>
  <si>
    <t>экзамен</t>
  </si>
  <si>
    <t>Учебная нагрузка обучающихся(час), в том числе:</t>
  </si>
  <si>
    <t>объём образовательной нагрузки</t>
  </si>
  <si>
    <t>самостоятельная работа</t>
  </si>
  <si>
    <t>во взаимодействии с преподавателем</t>
  </si>
  <si>
    <t>всего во взаимодействии с преподавателем</t>
  </si>
  <si>
    <t>нагрузка по учебным дисциплинам и МДК</t>
  </si>
  <si>
    <t>теоретическое обучение</t>
  </si>
  <si>
    <t>лабораторных и практических занятий</t>
  </si>
  <si>
    <t>курсовых работ(проектов)</t>
  </si>
  <si>
    <t>зачёты и дифференцированные зачёты</t>
  </si>
  <si>
    <t>учебная и производственная практика</t>
  </si>
  <si>
    <t>консультации</t>
  </si>
  <si>
    <t>экзамены</t>
  </si>
  <si>
    <t>распределение учебной нагрузки по курсам и семестрам(час в семестр)</t>
  </si>
  <si>
    <t>I курс</t>
  </si>
  <si>
    <t>Объём обязательной учебной нагрузки</t>
  </si>
  <si>
    <t>II курс</t>
  </si>
  <si>
    <t>самостоятельная работа в семестре</t>
  </si>
  <si>
    <t>III курс</t>
  </si>
  <si>
    <t>1семестр, 17 нед</t>
  </si>
  <si>
    <t>3 семестр, 16 недель</t>
  </si>
  <si>
    <t>О.00</t>
  </si>
  <si>
    <t>Общеобразовательный цикл</t>
  </si>
  <si>
    <t>Русский язык</t>
  </si>
  <si>
    <t>Литература</t>
  </si>
  <si>
    <t>Промежуточная аттестация</t>
  </si>
  <si>
    <t>Экзамены</t>
  </si>
  <si>
    <t>Консультации(всего)</t>
  </si>
  <si>
    <t>в том числе резерв</t>
  </si>
  <si>
    <t>Основы философии</t>
  </si>
  <si>
    <t>Иностранный язык в профессиональной деятельности</t>
  </si>
  <si>
    <t>Физическая культура/ адаптационная физическая культура</t>
  </si>
  <si>
    <t>Психология общения</t>
  </si>
  <si>
    <t>Экологические основы природопользования</t>
  </si>
  <si>
    <t>ПА. ЕН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</si>
  <si>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</si>
  <si>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</si>
  <si>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</si>
  <si>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</si>
  <si>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</si>
  <si>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</si>
  <si>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</si>
  <si>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ОП.07</t>
  </si>
  <si>
    <t>ОП.08</t>
  </si>
  <si>
    <t>ОП.09</t>
  </si>
  <si>
    <t>Безопасность жизнедеятельности</t>
  </si>
  <si>
    <t>ОП.10</t>
  </si>
  <si>
    <t>ОП.11</t>
  </si>
  <si>
    <t>ПА. ОП</t>
  </si>
  <si>
    <t>ПМ.01</t>
  </si>
  <si>
    <t>МДК.01.01</t>
  </si>
  <si>
    <t>Учебная практика</t>
  </si>
  <si>
    <t>Экзамен квалификационный (демоэкзамен)</t>
  </si>
  <si>
    <t>ПМ.02</t>
  </si>
  <si>
    <t>МДК.02.01</t>
  </si>
  <si>
    <t>ПА.ПМ.01</t>
  </si>
  <si>
    <t>ПА.ПМ.02</t>
  </si>
  <si>
    <t>ПМ.04</t>
  </si>
  <si>
    <t>ПА.ПМ.04</t>
  </si>
  <si>
    <t>ПА.ПМ</t>
  </si>
  <si>
    <t>Итого учебных дисциплин и МДК</t>
  </si>
  <si>
    <t>Преддипломная практика</t>
  </si>
  <si>
    <t>ПДП.00</t>
  </si>
  <si>
    <t>ГИА.00</t>
  </si>
  <si>
    <t>Государственная итоговая аттестация, включая демонстрационный экзамен</t>
  </si>
  <si>
    <t>ВСЕГО</t>
  </si>
  <si>
    <t xml:space="preserve">ВСЕГО </t>
  </si>
  <si>
    <t>Дисциплин и МДК</t>
  </si>
  <si>
    <t>учебной практики</t>
  </si>
  <si>
    <t>производственной практики</t>
  </si>
  <si>
    <t>преддипломной практики</t>
  </si>
  <si>
    <t>промежуточная аттестация (консультации и экзамены)</t>
  </si>
  <si>
    <t>количество экзаменов (в том числе экзаменов (квалификационных)</t>
  </si>
  <si>
    <t>количество зачётов</t>
  </si>
  <si>
    <t>Условные обозначения: ** комплексный дифференцированный зачёт, комплексный экзамен</t>
  </si>
  <si>
    <t>физика</t>
  </si>
  <si>
    <t>ПМ.00</t>
  </si>
  <si>
    <t>МДК. 01.02</t>
  </si>
  <si>
    <t xml:space="preserve">Производственная практика </t>
  </si>
  <si>
    <t xml:space="preserve">Экзамен квалификационный </t>
  </si>
  <si>
    <t>ПП</t>
  </si>
  <si>
    <t xml:space="preserve"> IV курс</t>
  </si>
  <si>
    <t xml:space="preserve">     распределение по семестрам</t>
  </si>
  <si>
    <t>3,4,5,6,7</t>
  </si>
  <si>
    <t>Профессиональная подготовка</t>
  </si>
  <si>
    <t>Подготовка выпускной квалификационной работы</t>
  </si>
  <si>
    <t>Защита выпускной квалификационной работы</t>
  </si>
  <si>
    <t>ПРИЗВОДСТВЕННАЯ ПРАКТИКА (ПРЕДДИПЛОМНАЯ)</t>
  </si>
  <si>
    <t xml:space="preserve">Учебная и производственная (по профилю специальности) практики </t>
  </si>
  <si>
    <t xml:space="preserve">    Концентрированная</t>
  </si>
  <si>
    <t xml:space="preserve">    Рассредоточенная</t>
  </si>
  <si>
    <t>Производственная (по профилю специальности) практика</t>
  </si>
  <si>
    <t>Количество дифференцированных зачётов(без учёта практик)</t>
  </si>
  <si>
    <t>в т.ч. В форме практической подготовки</t>
  </si>
  <si>
    <t>Базовые учебные предметы</t>
  </si>
  <si>
    <t>ОУД.03</t>
  </si>
  <si>
    <t>Русский язык и культура речи</t>
  </si>
  <si>
    <t>Элементы высшей математики</t>
  </si>
  <si>
    <t>Операционные системы и среды</t>
  </si>
  <si>
    <t>Архитектура аппаратных средств</t>
  </si>
  <si>
    <t>Информационные технологии/ адаптационные информационные технологии</t>
  </si>
  <si>
    <t>Основы алгоритмизации и программирования</t>
  </si>
  <si>
    <t>Правовое обеспечение профессиональной деятельности</t>
  </si>
  <si>
    <t>Основы проектирования баз данных</t>
  </si>
  <si>
    <t>Компьютерные сети</t>
  </si>
  <si>
    <t>Разработка мобильных приложений</t>
  </si>
  <si>
    <t>УП.01</t>
  </si>
  <si>
    <t>ПП.01</t>
  </si>
  <si>
    <t>МДК 02.02</t>
  </si>
  <si>
    <t>МДК.02.03</t>
  </si>
  <si>
    <t>Технология разрабоки программного обеспечения</t>
  </si>
  <si>
    <t>Инструментальные средства разработки программного обеспечения</t>
  </si>
  <si>
    <t>Математическое моделирование</t>
  </si>
  <si>
    <t>УП.02</t>
  </si>
  <si>
    <t>ПП.02.</t>
  </si>
  <si>
    <t>Производственная практика</t>
  </si>
  <si>
    <t>МДК 04.01</t>
  </si>
  <si>
    <t>УП.04</t>
  </si>
  <si>
    <t>Разработка, администрирование и защита баз данных</t>
  </si>
  <si>
    <t>Технология разработки и защиты баз данных</t>
  </si>
  <si>
    <t>история</t>
  </si>
  <si>
    <t>география</t>
  </si>
  <si>
    <t xml:space="preserve">иностранный язык </t>
  </si>
  <si>
    <t>математика</t>
  </si>
  <si>
    <t>информатика</t>
  </si>
  <si>
    <t>физкультура</t>
  </si>
  <si>
    <t>химия</t>
  </si>
  <si>
    <t>биология</t>
  </si>
  <si>
    <t>индивидуальный проект</t>
  </si>
  <si>
    <t>2 семестр, 24 нед</t>
  </si>
  <si>
    <t>обществознание</t>
  </si>
  <si>
    <t>ОГСЭ.00</t>
  </si>
  <si>
    <t>ОУД.01</t>
  </si>
  <si>
    <t>ОУД.02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</si>
  <si>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</si>
  <si>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</si>
  <si>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</si>
  <si>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</si>
  <si>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</si>
  <si>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</si>
  <si>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</si>
  <si>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</si>
  <si>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</si>
  <si>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</si>
  <si>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Основы бережливого производства</t>
  </si>
  <si>
    <t>основы безопасности и защиты Родины</t>
  </si>
  <si>
    <t xml:space="preserve"> Социально-гуманитарный цикл</t>
  </si>
  <si>
    <t>СГ.01</t>
  </si>
  <si>
    <t>Профессиональный цикл</t>
  </si>
  <si>
    <t>История России</t>
  </si>
  <si>
    <t>Основы  финансовой грамотности</t>
  </si>
  <si>
    <t>СГ.02</t>
  </si>
  <si>
    <t>СГ.03</t>
  </si>
  <si>
    <t>СГ.04</t>
  </si>
  <si>
    <t>СГ.05</t>
  </si>
  <si>
    <t>СГ.06</t>
  </si>
  <si>
    <t>СГ.07</t>
  </si>
  <si>
    <t>СГ.08</t>
  </si>
  <si>
    <t>СГ.09</t>
  </si>
  <si>
    <t>СГ.10</t>
  </si>
  <si>
    <t>СГ.11</t>
  </si>
  <si>
    <t>Основы информационной безопасности</t>
  </si>
  <si>
    <t>Основы работы с информацией</t>
  </si>
  <si>
    <t>Математический аппарат в области информационных технологий</t>
  </si>
  <si>
    <t>Управление ИТ-проектами</t>
  </si>
  <si>
    <t>Инфокоммуникационные системы и сети</t>
  </si>
  <si>
    <t>ПМ.03</t>
  </si>
  <si>
    <t>Проектирование и разработка информационных систем</t>
  </si>
  <si>
    <t>МДК 03.01</t>
  </si>
  <si>
    <t>Проектирование и дизайн информационных систем</t>
  </si>
  <si>
    <t>МДК.03.02</t>
  </si>
  <si>
    <t>Разработка информационных систем</t>
  </si>
  <si>
    <t>МДК 03.03</t>
  </si>
  <si>
    <t>Тестирование информационных систем</t>
  </si>
  <si>
    <t>УП.03</t>
  </si>
  <si>
    <t>ПП 03</t>
  </si>
  <si>
    <t>ПА.ПМ.03</t>
  </si>
  <si>
    <t>Разработка приложений для мобильных платформ</t>
  </si>
  <si>
    <t>ПП.04</t>
  </si>
  <si>
    <t>ОП 12</t>
  </si>
  <si>
    <t>4 семестр, 23 недели</t>
  </si>
  <si>
    <t>5 семестр, 16 недель</t>
  </si>
  <si>
    <t>7семестр,16 недель</t>
  </si>
  <si>
    <t>8 семестр ,13недель</t>
  </si>
  <si>
    <t>6 семестр, 23недели</t>
  </si>
  <si>
    <t>Государственная итоговая аттестация, включая демонстрационный экзамен: подготовка и защита выпускной квалификационной (дипломной)работы с 19 мая по 18 июня. Демонстрационный экзамен с 19 по 30 июня 2029 года</t>
  </si>
  <si>
    <t>Разработка и   интеграция модулей программного  обеспечения</t>
  </si>
  <si>
    <t>2,3,4</t>
  </si>
  <si>
    <t xml:space="preserve">курс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</si>
</sst>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b/>
      <i/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00B050"/>
        <bgColor indexed="16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282">
    <xf numFmtId="0" fontId="0" fillId="0" borderId="0" xfId="0"/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/>
    <xf numFmtId="0" fontId="3" fillId="0" borderId="7" xfId="0" applyFont="1" applyBorder="1"/>
    <xf numFmtId="0" fontId="5" fillId="0" borderId="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/>
    <xf numFmtId="0" fontId="3" fillId="2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0" fillId="4" borderId="0" xfId="0" applyFill="1"/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3" fillId="6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3" fillId="7" borderId="1" xfId="0" applyFont="1" applyFill="1" applyBorder="1"/>
    <xf numFmtId="0" fontId="0" fillId="7" borderId="0" xfId="0" applyFill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3" fillId="2" borderId="7" xfId="0" applyFont="1" applyFill="1" applyBorder="1"/>
    <xf numFmtId="0" fontId="5" fillId="2" borderId="7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0" fontId="2" fillId="10" borderId="1" xfId="0" applyFont="1" applyFill="1" applyBorder="1" applyAlignment="1">
      <alignment vertical="center" wrapText="1"/>
    </xf>
    <xf numFmtId="0" fontId="5" fillId="10" borderId="7" xfId="0" applyFont="1" applyFill="1" applyBorder="1" applyAlignment="1">
      <alignment vertical="center" wrapText="1"/>
    </xf>
    <xf numFmtId="0" fontId="3" fillId="10" borderId="1" xfId="0" applyFont="1" applyFill="1" applyBorder="1"/>
    <xf numFmtId="0" fontId="4" fillId="0" borderId="5" xfId="0" applyFont="1" applyBorder="1"/>
    <xf numFmtId="0" fontId="4" fillId="0" borderId="0" xfId="0" applyFont="1"/>
    <xf numFmtId="0" fontId="8" fillId="0" borderId="1" xfId="0" applyFont="1" applyBorder="1" applyAlignment="1">
      <alignment vertical="center" wrapText="1"/>
    </xf>
    <xf numFmtId="0" fontId="3" fillId="0" borderId="0" xfId="0" applyFont="1"/>
    <xf numFmtId="0" fontId="3" fillId="3" borderId="0" xfId="0" applyFont="1" applyFill="1"/>
    <xf numFmtId="0" fontId="9" fillId="10" borderId="0" xfId="0" applyFont="1" applyFill="1"/>
    <xf numFmtId="0" fontId="3" fillId="10" borderId="0" xfId="0" applyFont="1" applyFill="1"/>
    <xf numFmtId="0" fontId="3" fillId="0" borderId="3" xfId="0" applyFont="1" applyBorder="1"/>
    <xf numFmtId="0" fontId="3" fillId="0" borderId="8" xfId="0" applyFont="1" applyBorder="1"/>
    <xf numFmtId="0" fontId="4" fillId="10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3" fillId="9" borderId="1" xfId="0" applyFont="1" applyFill="1" applyBorder="1"/>
    <xf numFmtId="0" fontId="3" fillId="9" borderId="0" xfId="0" applyFont="1" applyFill="1"/>
    <xf numFmtId="0" fontId="9" fillId="0" borderId="1" xfId="0" applyFont="1" applyBorder="1"/>
    <xf numFmtId="0" fontId="7" fillId="0" borderId="7" xfId="0" applyFont="1" applyBorder="1"/>
    <xf numFmtId="0" fontId="9" fillId="4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8" borderId="1" xfId="0" applyFont="1" applyFill="1" applyBorder="1"/>
    <xf numFmtId="0" fontId="9" fillId="5" borderId="1" xfId="0" applyFont="1" applyFill="1" applyBorder="1"/>
    <xf numFmtId="0" fontId="9" fillId="0" borderId="0" xfId="0" applyFont="1"/>
    <xf numFmtId="0" fontId="4" fillId="11" borderId="1" xfId="0" applyFont="1" applyFill="1" applyBorder="1"/>
    <xf numFmtId="0" fontId="4" fillId="11" borderId="7" xfId="0" applyFont="1" applyFill="1" applyBorder="1"/>
    <xf numFmtId="0" fontId="4" fillId="11" borderId="0" xfId="0" applyFont="1" applyFill="1"/>
    <xf numFmtId="0" fontId="2" fillId="11" borderId="1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vertical="center" wrapText="1"/>
    </xf>
    <xf numFmtId="0" fontId="2" fillId="11" borderId="7" xfId="0" applyFont="1" applyFill="1" applyBorder="1" applyAlignment="1">
      <alignment vertical="center" wrapText="1"/>
    </xf>
    <xf numFmtId="0" fontId="3" fillId="9" borderId="5" xfId="0" applyFont="1" applyFill="1" applyBorder="1"/>
    <xf numFmtId="0" fontId="3" fillId="9" borderId="7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9" fillId="3" borderId="1" xfId="0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12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4" fillId="13" borderId="7" xfId="0" applyFont="1" applyFill="1" applyBorder="1"/>
    <xf numFmtId="0" fontId="2" fillId="13" borderId="1" xfId="0" applyFont="1" applyFill="1" applyBorder="1" applyAlignment="1">
      <alignment vertical="center" wrapText="1"/>
    </xf>
    <xf numFmtId="0" fontId="4" fillId="13" borderId="0" xfId="0" applyFont="1" applyFill="1"/>
    <xf numFmtId="0" fontId="9" fillId="12" borderId="1" xfId="0" applyFont="1" applyFill="1" applyBorder="1"/>
    <xf numFmtId="0" fontId="10" fillId="3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8" borderId="1" xfId="0" applyFont="1" applyFill="1" applyBorder="1"/>
    <xf numFmtId="0" fontId="10" fillId="5" borderId="1" xfId="0" applyFont="1" applyFill="1" applyBorder="1"/>
    <xf numFmtId="0" fontId="10" fillId="12" borderId="1" xfId="0" applyFont="1" applyFill="1" applyBorder="1"/>
    <xf numFmtId="0" fontId="2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4" fillId="14" borderId="1" xfId="0" applyFont="1" applyFill="1" applyBorder="1"/>
    <xf numFmtId="0" fontId="3" fillId="14" borderId="1" xfId="0" applyFont="1" applyFill="1" applyBorder="1"/>
    <xf numFmtId="0" fontId="9" fillId="14" borderId="1" xfId="0" applyFont="1" applyFill="1" applyBorder="1"/>
    <xf numFmtId="0" fontId="10" fillId="14" borderId="1" xfId="0" applyFont="1" applyFill="1" applyBorder="1"/>
    <xf numFmtId="0" fontId="3" fillId="0" borderId="6" xfId="0" applyFont="1" applyBorder="1"/>
    <xf numFmtId="0" fontId="3" fillId="0" borderId="1" xfId="0" applyFont="1" applyBorder="1" applyAlignment="1">
      <alignment horizontal="right" wrapText="1"/>
    </xf>
    <xf numFmtId="0" fontId="3" fillId="2" borderId="2" xfId="0" applyFont="1" applyFill="1" applyBorder="1"/>
    <xf numFmtId="16" fontId="3" fillId="0" borderId="1" xfId="0" applyNumberFormat="1" applyFont="1" applyBorder="1" applyAlignment="1">
      <alignment wrapText="1"/>
    </xf>
    <xf numFmtId="0" fontId="4" fillId="15" borderId="1" xfId="0" applyFont="1" applyFill="1" applyBorder="1"/>
    <xf numFmtId="0" fontId="4" fillId="15" borderId="7" xfId="0" applyFont="1" applyFill="1" applyBorder="1"/>
    <xf numFmtId="0" fontId="2" fillId="15" borderId="1" xfId="0" applyFont="1" applyFill="1" applyBorder="1" applyAlignment="1">
      <alignment vertical="center" wrapText="1"/>
    </xf>
    <xf numFmtId="0" fontId="4" fillId="15" borderId="0" xfId="0" applyFont="1" applyFill="1"/>
    <xf numFmtId="0" fontId="3" fillId="9" borderId="1" xfId="0" applyFont="1" applyFill="1" applyBorder="1" applyAlignment="1">
      <alignment wrapText="1"/>
    </xf>
    <xf numFmtId="0" fontId="13" fillId="16" borderId="1" xfId="1" applyFont="1" applyFill="1" applyBorder="1" applyAlignment="1" applyProtection="1">
      <alignment horizontal="left" vertical="center" wrapText="1"/>
      <protection locked="0"/>
    </xf>
    <xf numFmtId="0" fontId="12" fillId="17" borderId="1" xfId="1" applyFont="1" applyFill="1" applyBorder="1" applyAlignment="1" applyProtection="1">
      <alignment horizontal="left" vertical="center" wrapText="1"/>
      <protection locked="0"/>
    </xf>
    <xf numFmtId="0" fontId="13" fillId="17" borderId="1" xfId="1" applyFont="1" applyFill="1" applyBorder="1" applyAlignment="1" applyProtection="1">
      <alignment horizontal="left" vertical="center" wrapText="1"/>
      <protection locked="0"/>
    </xf>
    <xf numFmtId="0" fontId="12" fillId="20" borderId="1" xfId="1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/>
    <xf numFmtId="0" fontId="4" fillId="18" borderId="0" xfId="0" applyFont="1" applyFill="1"/>
    <xf numFmtId="0" fontId="11" fillId="22" borderId="16" xfId="1" applyFill="1" applyBorder="1" applyAlignment="1">
      <alignment horizontal="left" vertical="center" wrapText="1"/>
    </xf>
    <xf numFmtId="0" fontId="11" fillId="21" borderId="1" xfId="1" applyFill="1" applyBorder="1" applyAlignment="1">
      <alignment horizontal="left" vertical="center" wrapText="1"/>
    </xf>
    <xf numFmtId="0" fontId="11" fillId="22" borderId="1" xfId="1" applyFill="1" applyBorder="1" applyAlignment="1" applyProtection="1">
      <alignment horizontal="left" vertical="center" wrapText="1"/>
      <protection locked="0"/>
    </xf>
    <xf numFmtId="0" fontId="15" fillId="0" borderId="1" xfId="0" applyFont="1" applyBorder="1"/>
    <xf numFmtId="0" fontId="16" fillId="0" borderId="1" xfId="0" applyFont="1" applyBorder="1"/>
    <xf numFmtId="0" fontId="17" fillId="2" borderId="1" xfId="0" applyFont="1" applyFill="1" applyBorder="1"/>
    <xf numFmtId="0" fontId="4" fillId="9" borderId="1" xfId="0" applyFont="1" applyFill="1" applyBorder="1"/>
    <xf numFmtId="0" fontId="18" fillId="0" borderId="1" xfId="0" applyFont="1" applyBorder="1"/>
    <xf numFmtId="0" fontId="19" fillId="0" borderId="1" xfId="0" applyFont="1" applyBorder="1"/>
    <xf numFmtId="0" fontId="3" fillId="0" borderId="1" xfId="0" applyFont="1" applyBorder="1" applyAlignment="1">
      <alignment textRotation="90"/>
    </xf>
    <xf numFmtId="0" fontId="4" fillId="3" borderId="3" xfId="0" applyFont="1" applyFill="1" applyBorder="1"/>
    <xf numFmtId="0" fontId="20" fillId="0" borderId="1" xfId="0" applyFont="1" applyBorder="1" applyAlignment="1">
      <alignment horizontal="right" vertical="center" wrapText="1"/>
    </xf>
    <xf numFmtId="0" fontId="3" fillId="6" borderId="7" xfId="0" applyFont="1" applyFill="1" applyBorder="1"/>
    <xf numFmtId="0" fontId="4" fillId="0" borderId="6" xfId="0" applyFont="1" applyBorder="1"/>
    <xf numFmtId="0" fontId="3" fillId="0" borderId="2" xfId="0" applyFont="1" applyBorder="1" applyAlignment="1">
      <alignment horizontal="right" wrapText="1"/>
    </xf>
    <xf numFmtId="0" fontId="4" fillId="10" borderId="6" xfId="0" applyFont="1" applyFill="1" applyBorder="1"/>
    <xf numFmtId="0" fontId="2" fillId="3" borderId="3" xfId="0" applyFont="1" applyFill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3" fillId="2" borderId="2" xfId="0" applyFont="1" applyFill="1" applyBorder="1" applyAlignment="1">
      <alignment wrapText="1"/>
    </xf>
    <xf numFmtId="0" fontId="22" fillId="11" borderId="1" xfId="0" applyFont="1" applyFill="1" applyBorder="1" applyAlignment="1">
      <alignment wrapText="1"/>
    </xf>
    <xf numFmtId="0" fontId="4" fillId="23" borderId="1" xfId="0" applyFont="1" applyFill="1" applyBorder="1"/>
    <xf numFmtId="0" fontId="5" fillId="2" borderId="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/>
    </xf>
    <xf numFmtId="0" fontId="9" fillId="2" borderId="1" xfId="0" applyFont="1" applyFill="1" applyBorder="1"/>
    <xf numFmtId="0" fontId="3" fillId="0" borderId="4" xfId="0" applyFont="1" applyBorder="1"/>
    <xf numFmtId="0" fontId="3" fillId="0" borderId="2" xfId="0" applyFont="1" applyBorder="1"/>
    <xf numFmtId="0" fontId="0" fillId="0" borderId="14" xfId="0" applyBorder="1"/>
    <xf numFmtId="0" fontId="0" fillId="0" borderId="9" xfId="0" applyBorder="1"/>
    <xf numFmtId="0" fontId="4" fillId="19" borderId="1" xfId="0" applyFont="1" applyFill="1" applyBorder="1"/>
    <xf numFmtId="0" fontId="2" fillId="19" borderId="1" xfId="0" applyFont="1" applyFill="1" applyBorder="1" applyAlignment="1">
      <alignment vertical="center" wrapText="1"/>
    </xf>
    <xf numFmtId="0" fontId="4" fillId="19" borderId="0" xfId="0" applyFont="1" applyFill="1"/>
    <xf numFmtId="0" fontId="0" fillId="0" borderId="8" xfId="0" applyBorder="1"/>
    <xf numFmtId="0" fontId="15" fillId="5" borderId="1" xfId="0" applyFont="1" applyFill="1" applyBorder="1"/>
    <xf numFmtId="0" fontId="15" fillId="2" borderId="1" xfId="0" applyFont="1" applyFill="1" applyBorder="1"/>
    <xf numFmtId="0" fontId="15" fillId="9" borderId="1" xfId="0" applyFont="1" applyFill="1" applyBorder="1"/>
    <xf numFmtId="0" fontId="9" fillId="9" borderId="1" xfId="0" applyFont="1" applyFill="1" applyBorder="1"/>
    <xf numFmtId="0" fontId="23" fillId="0" borderId="1" xfId="0" applyFont="1" applyBorder="1"/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24" fillId="0" borderId="0" xfId="0" applyFont="1" applyAlignment="1">
      <alignment wrapText="1"/>
    </xf>
    <xf numFmtId="0" fontId="24" fillId="0" borderId="1" xfId="0" applyFont="1" applyBorder="1"/>
    <xf numFmtId="0" fontId="2" fillId="14" borderId="1" xfId="0" applyFont="1" applyFill="1" applyBorder="1" applyAlignment="1">
      <alignment textRotation="90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18" borderId="5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9" borderId="5" xfId="0" applyFont="1" applyFill="1" applyBorder="1"/>
    <xf numFmtId="0" fontId="3" fillId="9" borderId="7" xfId="0" applyFont="1" applyFill="1" applyBorder="1"/>
    <xf numFmtId="0" fontId="3" fillId="0" borderId="5" xfId="0" applyFont="1" applyBorder="1"/>
    <xf numFmtId="0" fontId="3" fillId="0" borderId="7" xfId="0" applyFont="1" applyBorder="1"/>
    <xf numFmtId="0" fontId="4" fillId="11" borderId="5" xfId="0" applyFont="1" applyFill="1" applyBorder="1"/>
    <xf numFmtId="0" fontId="4" fillId="11" borderId="7" xfId="0" applyFont="1" applyFill="1" applyBorder="1"/>
    <xf numFmtId="0" fontId="10" fillId="0" borderId="1" xfId="0" applyFont="1" applyBorder="1"/>
    <xf numFmtId="0" fontId="4" fillId="0" borderId="1" xfId="0" applyFont="1" applyBorder="1"/>
    <xf numFmtId="0" fontId="2" fillId="12" borderId="1" xfId="0" applyFont="1" applyFill="1" applyBorder="1" applyAlignment="1">
      <alignment textRotation="90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5" xfId="0" applyFont="1" applyBorder="1"/>
    <xf numFmtId="0" fontId="9" fillId="0" borderId="7" xfId="0" applyFont="1" applyBorder="1"/>
    <xf numFmtId="0" fontId="1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10" borderId="5" xfId="0" applyFont="1" applyFill="1" applyBorder="1"/>
    <xf numFmtId="0" fontId="4" fillId="10" borderId="7" xfId="0" applyFont="1" applyFill="1" applyBorder="1"/>
    <xf numFmtId="0" fontId="4" fillId="0" borderId="10" xfId="0" applyFont="1" applyBorder="1" applyAlignment="1">
      <alignment wrapText="1"/>
    </xf>
    <xf numFmtId="0" fontId="4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9" xfId="0" applyFont="1" applyBorder="1"/>
    <xf numFmtId="0" fontId="3" fillId="10" borderId="7" xfId="0" applyFont="1" applyFill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/>
    <xf numFmtId="0" fontId="4" fillId="0" borderId="0" xfId="0" applyFont="1"/>
    <xf numFmtId="0" fontId="4" fillId="0" borderId="15" xfId="0" applyFont="1" applyBorder="1"/>
    <xf numFmtId="0" fontId="4" fillId="10" borderId="5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textRotation="90"/>
    </xf>
    <xf numFmtId="0" fontId="3" fillId="0" borderId="10" xfId="0" applyFont="1" applyBorder="1"/>
    <xf numFmtId="0" fontId="3" fillId="0" borderId="8" xfId="0" applyFont="1" applyBorder="1"/>
    <xf numFmtId="0" fontId="0" fillId="0" borderId="14" xfId="0" applyBorder="1"/>
    <xf numFmtId="0" fontId="0" fillId="0" borderId="9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8" borderId="1" xfId="0" applyFont="1" applyFill="1" applyBorder="1" applyAlignment="1">
      <alignment textRotation="90" wrapText="1"/>
    </xf>
    <xf numFmtId="0" fontId="2" fillId="5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2" fillId="0" borderId="4" xfId="0" applyFont="1" applyBorder="1" applyAlignment="1">
      <alignment textRotation="90"/>
    </xf>
    <xf numFmtId="0" fontId="2" fillId="0" borderId="2" xfId="0" applyFont="1" applyBorder="1" applyAlignment="1">
      <alignment textRotation="90"/>
    </xf>
    <xf numFmtId="0" fontId="2" fillId="0" borderId="1" xfId="0" applyFont="1" applyBorder="1" applyAlignment="1">
      <alignment textRotation="90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12" borderId="1" xfId="0" applyFont="1" applyFill="1" applyBorder="1" applyAlignment="1">
      <alignment horizontal="center" wrapText="1"/>
    </xf>
    <xf numFmtId="0" fontId="2" fillId="14" borderId="11" xfId="0" applyFont="1" applyFill="1" applyBorder="1" applyAlignment="1">
      <alignment horizontal="center" wrapText="1"/>
    </xf>
    <xf numFmtId="0" fontId="2" fillId="14" borderId="0" xfId="0" applyFont="1" applyFill="1" applyAlignment="1">
      <alignment horizontal="center" wrapText="1"/>
    </xf>
    <xf numFmtId="0" fontId="2" fillId="14" borderId="15" xfId="0" applyFont="1" applyFill="1" applyBorder="1" applyAlignment="1">
      <alignment horizontal="center" wrapText="1"/>
    </xf>
    <xf numFmtId="0" fontId="3" fillId="0" borderId="3" xfId="0" applyFont="1" applyBorder="1"/>
    <xf numFmtId="0" fontId="0" fillId="0" borderId="2" xfId="0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10" borderId="5" xfId="0" applyFont="1" applyFill="1" applyBorder="1"/>
    <xf numFmtId="0" fontId="7" fillId="10" borderId="7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15" borderId="5" xfId="0" applyFont="1" applyFill="1" applyBorder="1"/>
    <xf numFmtId="0" fontId="4" fillId="15" borderId="7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</cellXfs>
  <cellStyles count="3">
    <cellStyle name="Обычный" xfId="0" builtinId="0"/>
    <cellStyle name="Обычный 3" xfId="2"/>
    <cellStyle name="Обычный 4" xfId="1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3"/>
  <sheetViews>
    <sheetView tabSelected="1" view="pageBreakPreview" zoomScale="81" zoomScaleNormal="100" zoomScaleSheetLayoutView="81" workbookViewId="0">
      <pane xSplit="3" ySplit="13" topLeftCell="D65" activePane="bottomRight" state="frozen"/>
      <selection pane="topRight" activeCell="D1" sqref="D1"/>
      <selection pane="bottomLeft" activeCell="A14" sqref="A14"/>
      <selection pane="bottomRight" activeCell="N89" sqref="N89"/>
    </sheetView>
  </sheetViews>
  <sheetFormatPr defaultRowHeight="15" x14ac:dyDescent="0.25"/>
  <cols>
    <col min="1" max="1" width="6.5703125" customWidth="1"/>
    <col min="2" max="2" width="11.42578125" customWidth="1"/>
    <col min="3" max="3" width="24.28515625" customWidth="1"/>
    <col min="4" max="4" width="6" customWidth="1"/>
    <col min="5" max="5" width="7.7109375" customWidth="1"/>
    <col min="6" max="6" width="10.140625" customWidth="1"/>
    <col min="7" max="7" width="0.140625" customWidth="1"/>
    <col min="8" max="8" width="11.5703125" customWidth="1"/>
    <col min="9" max="9" width="7.140625" customWidth="1"/>
    <col min="16" max="16" width="9.140625" style="22"/>
    <col min="17" max="17" width="6.42578125" customWidth="1"/>
    <col min="18" max="18" width="5.85546875" customWidth="1"/>
    <col min="21" max="22" width="9.140625" style="17"/>
    <col min="23" max="24" width="9.140625" style="32"/>
  </cols>
  <sheetData>
    <row r="1" spans="1:32" s="51" customFormat="1" x14ac:dyDescent="0.25">
      <c r="A1" s="269" t="s">
        <v>194</v>
      </c>
      <c r="B1" s="276" t="s">
        <v>0</v>
      </c>
      <c r="C1" s="277" t="s">
        <v>1</v>
      </c>
      <c r="D1" s="248" t="s">
        <v>88</v>
      </c>
      <c r="E1" s="249"/>
      <c r="F1" s="249"/>
      <c r="G1" s="250"/>
      <c r="H1" s="248" t="s">
        <v>6</v>
      </c>
      <c r="I1" s="249"/>
      <c r="J1" s="249"/>
      <c r="K1" s="249"/>
      <c r="L1" s="249"/>
      <c r="M1" s="249"/>
      <c r="N1" s="249"/>
      <c r="O1" s="249"/>
      <c r="P1" s="249"/>
      <c r="Q1" s="249"/>
      <c r="R1" s="250"/>
      <c r="S1" s="244" t="s">
        <v>19</v>
      </c>
      <c r="T1" s="260"/>
      <c r="U1" s="260"/>
      <c r="V1" s="260"/>
      <c r="W1" s="260"/>
      <c r="X1" s="260"/>
      <c r="Y1" s="260"/>
      <c r="Z1" s="260"/>
      <c r="AA1" s="260"/>
      <c r="AB1" s="260"/>
      <c r="AC1" s="261"/>
      <c r="AD1" s="261"/>
      <c r="AE1" s="261"/>
      <c r="AF1" s="261"/>
    </row>
    <row r="2" spans="1:32" s="51" customFormat="1" x14ac:dyDescent="0.25">
      <c r="A2" s="270"/>
      <c r="B2" s="276"/>
      <c r="C2" s="277"/>
      <c r="D2" s="248" t="s">
        <v>2</v>
      </c>
      <c r="E2" s="249"/>
      <c r="F2" s="249"/>
      <c r="G2" s="250"/>
      <c r="H2" s="237" t="s">
        <v>7</v>
      </c>
      <c r="I2" s="241" t="s">
        <v>99</v>
      </c>
      <c r="J2" s="237" t="s">
        <v>8</v>
      </c>
      <c r="K2" s="248" t="s">
        <v>9</v>
      </c>
      <c r="L2" s="249"/>
      <c r="M2" s="249"/>
      <c r="N2" s="249"/>
      <c r="O2" s="249"/>
      <c r="P2" s="249"/>
      <c r="Q2" s="249"/>
      <c r="R2" s="250"/>
      <c r="S2" s="244" t="s">
        <v>20</v>
      </c>
      <c r="T2" s="245"/>
      <c r="U2" s="255" t="s">
        <v>22</v>
      </c>
      <c r="V2" s="256"/>
      <c r="W2" s="256"/>
      <c r="X2" s="257"/>
      <c r="Y2" s="251" t="s">
        <v>24</v>
      </c>
      <c r="Z2" s="251"/>
      <c r="AA2" s="251"/>
      <c r="AB2" s="251"/>
      <c r="AC2" s="248" t="s">
        <v>87</v>
      </c>
      <c r="AD2" s="249"/>
      <c r="AE2" s="249"/>
      <c r="AF2" s="249"/>
    </row>
    <row r="3" spans="1:32" s="51" customFormat="1" x14ac:dyDescent="0.25">
      <c r="A3" s="270"/>
      <c r="B3" s="276"/>
      <c r="C3" s="277"/>
      <c r="D3" s="237" t="s">
        <v>3</v>
      </c>
      <c r="E3" s="237" t="s">
        <v>4</v>
      </c>
      <c r="F3" s="237" t="s">
        <v>5</v>
      </c>
      <c r="G3" s="237"/>
      <c r="H3" s="237"/>
      <c r="I3" s="242"/>
      <c r="J3" s="237"/>
      <c r="K3" s="232" t="s">
        <v>10</v>
      </c>
      <c r="L3" s="268" t="s">
        <v>11</v>
      </c>
      <c r="M3" s="268"/>
      <c r="N3" s="268"/>
      <c r="O3" s="268"/>
      <c r="P3" s="233" t="s">
        <v>16</v>
      </c>
      <c r="Q3" s="234" t="s">
        <v>17</v>
      </c>
      <c r="R3" s="237" t="s">
        <v>18</v>
      </c>
      <c r="S3" s="246" t="s">
        <v>25</v>
      </c>
      <c r="T3" s="246" t="s">
        <v>135</v>
      </c>
      <c r="U3" s="258" t="s">
        <v>26</v>
      </c>
      <c r="V3" s="258"/>
      <c r="W3" s="239" t="s">
        <v>186</v>
      </c>
      <c r="X3" s="239"/>
      <c r="Y3" s="252" t="s">
        <v>187</v>
      </c>
      <c r="Z3" s="252"/>
      <c r="AA3" s="254" t="s">
        <v>190</v>
      </c>
      <c r="AB3" s="254"/>
      <c r="AC3" s="262" t="s">
        <v>188</v>
      </c>
      <c r="AD3" s="262"/>
      <c r="AE3" s="263" t="s">
        <v>189</v>
      </c>
      <c r="AF3" s="263"/>
    </row>
    <row r="4" spans="1:32" s="51" customFormat="1" x14ac:dyDescent="0.25">
      <c r="A4" s="270"/>
      <c r="B4" s="276"/>
      <c r="C4" s="277"/>
      <c r="D4" s="237"/>
      <c r="E4" s="237"/>
      <c r="F4" s="237"/>
      <c r="G4" s="237"/>
      <c r="H4" s="237"/>
      <c r="I4" s="242"/>
      <c r="J4" s="237"/>
      <c r="K4" s="232"/>
      <c r="L4" s="230"/>
      <c r="M4" s="230"/>
      <c r="N4" s="230"/>
      <c r="O4" s="230"/>
      <c r="P4" s="233"/>
      <c r="Q4" s="235"/>
      <c r="R4" s="237"/>
      <c r="S4" s="246"/>
      <c r="T4" s="246"/>
      <c r="U4" s="259"/>
      <c r="V4" s="259"/>
      <c r="W4" s="239"/>
      <c r="X4" s="239"/>
      <c r="Y4" s="252"/>
      <c r="Z4" s="252"/>
      <c r="AA4" s="254"/>
      <c r="AB4" s="254"/>
      <c r="AC4" s="262"/>
      <c r="AD4" s="262"/>
      <c r="AE4" s="264"/>
      <c r="AF4" s="264"/>
    </row>
    <row r="5" spans="1:32" s="51" customFormat="1" x14ac:dyDescent="0.25">
      <c r="A5" s="270"/>
      <c r="B5" s="276"/>
      <c r="C5" s="277"/>
      <c r="D5" s="237"/>
      <c r="E5" s="237"/>
      <c r="F5" s="237"/>
      <c r="G5" s="237"/>
      <c r="H5" s="237"/>
      <c r="I5" s="242"/>
      <c r="J5" s="237"/>
      <c r="K5" s="232"/>
      <c r="L5" s="236" t="s">
        <v>12</v>
      </c>
      <c r="M5" s="232" t="s">
        <v>13</v>
      </c>
      <c r="N5" s="232" t="s">
        <v>14</v>
      </c>
      <c r="O5" s="232" t="s">
        <v>15</v>
      </c>
      <c r="P5" s="233"/>
      <c r="Q5" s="235"/>
      <c r="R5" s="237"/>
      <c r="S5" s="247"/>
      <c r="T5" s="246"/>
      <c r="U5" s="259"/>
      <c r="V5" s="259"/>
      <c r="W5" s="239"/>
      <c r="X5" s="239"/>
      <c r="Y5" s="253"/>
      <c r="Z5" s="253"/>
      <c r="AA5" s="254"/>
      <c r="AB5" s="254"/>
      <c r="AC5" s="262"/>
      <c r="AD5" s="262"/>
      <c r="AE5" s="265"/>
      <c r="AF5" s="265"/>
    </row>
    <row r="6" spans="1:32" s="51" customFormat="1" x14ac:dyDescent="0.25">
      <c r="A6" s="270"/>
      <c r="B6" s="276"/>
      <c r="C6" s="277"/>
      <c r="D6" s="237"/>
      <c r="E6" s="237"/>
      <c r="F6" s="237"/>
      <c r="G6" s="237"/>
      <c r="H6" s="237"/>
      <c r="I6" s="242"/>
      <c r="J6" s="237"/>
      <c r="K6" s="232"/>
      <c r="L6" s="237"/>
      <c r="M6" s="232"/>
      <c r="N6" s="232"/>
      <c r="O6" s="232"/>
      <c r="P6" s="233"/>
      <c r="Q6" s="235"/>
      <c r="R6" s="237"/>
      <c r="S6" s="231" t="s">
        <v>21</v>
      </c>
      <c r="T6" s="231" t="s">
        <v>21</v>
      </c>
      <c r="U6" s="238" t="s">
        <v>21</v>
      </c>
      <c r="V6" s="238" t="s">
        <v>23</v>
      </c>
      <c r="W6" s="240" t="s">
        <v>21</v>
      </c>
      <c r="X6" s="240" t="s">
        <v>23</v>
      </c>
      <c r="Y6" s="228" t="s">
        <v>21</v>
      </c>
      <c r="Z6" s="228" t="s">
        <v>23</v>
      </c>
      <c r="AA6" s="229" t="s">
        <v>21</v>
      </c>
      <c r="AB6" s="229" t="s">
        <v>23</v>
      </c>
      <c r="AC6" s="181" t="s">
        <v>21</v>
      </c>
      <c r="AD6" s="181" t="s">
        <v>23</v>
      </c>
      <c r="AE6" s="164" t="s">
        <v>21</v>
      </c>
      <c r="AF6" s="164" t="s">
        <v>23</v>
      </c>
    </row>
    <row r="7" spans="1:32" s="51" customFormat="1" x14ac:dyDescent="0.25">
      <c r="A7" s="270"/>
      <c r="B7" s="276"/>
      <c r="C7" s="277"/>
      <c r="D7" s="237"/>
      <c r="E7" s="237"/>
      <c r="F7" s="237"/>
      <c r="G7" s="237"/>
      <c r="H7" s="237"/>
      <c r="I7" s="242"/>
      <c r="J7" s="237"/>
      <c r="K7" s="232"/>
      <c r="L7" s="237"/>
      <c r="M7" s="232"/>
      <c r="N7" s="232"/>
      <c r="O7" s="232"/>
      <c r="P7" s="233"/>
      <c r="Q7" s="235"/>
      <c r="R7" s="237"/>
      <c r="S7" s="231"/>
      <c r="T7" s="231"/>
      <c r="U7" s="238"/>
      <c r="V7" s="238"/>
      <c r="W7" s="240"/>
      <c r="X7" s="240"/>
      <c r="Y7" s="228"/>
      <c r="Z7" s="228"/>
      <c r="AA7" s="229"/>
      <c r="AB7" s="229"/>
      <c r="AC7" s="181"/>
      <c r="AD7" s="181"/>
      <c r="AE7" s="164"/>
      <c r="AF7" s="164"/>
    </row>
    <row r="8" spans="1:32" s="51" customFormat="1" x14ac:dyDescent="0.25">
      <c r="A8" s="270"/>
      <c r="B8" s="276"/>
      <c r="C8" s="277"/>
      <c r="D8" s="237"/>
      <c r="E8" s="237"/>
      <c r="F8" s="237"/>
      <c r="G8" s="237"/>
      <c r="H8" s="237"/>
      <c r="I8" s="242"/>
      <c r="J8" s="237"/>
      <c r="K8" s="232"/>
      <c r="L8" s="237"/>
      <c r="M8" s="232"/>
      <c r="N8" s="232"/>
      <c r="O8" s="232"/>
      <c r="P8" s="233"/>
      <c r="Q8" s="235"/>
      <c r="R8" s="237"/>
      <c r="S8" s="231"/>
      <c r="T8" s="231"/>
      <c r="U8" s="238"/>
      <c r="V8" s="238"/>
      <c r="W8" s="240"/>
      <c r="X8" s="240"/>
      <c r="Y8" s="228"/>
      <c r="Z8" s="228"/>
      <c r="AA8" s="229"/>
      <c r="AB8" s="229"/>
      <c r="AC8" s="181"/>
      <c r="AD8" s="181"/>
      <c r="AE8" s="164"/>
      <c r="AF8" s="164"/>
    </row>
    <row r="9" spans="1:32" s="51" customFormat="1" x14ac:dyDescent="0.25">
      <c r="A9" s="270"/>
      <c r="B9" s="276"/>
      <c r="C9" s="277"/>
      <c r="D9" s="237"/>
      <c r="E9" s="237"/>
      <c r="F9" s="237"/>
      <c r="G9" s="237"/>
      <c r="H9" s="237"/>
      <c r="I9" s="242"/>
      <c r="J9" s="237"/>
      <c r="K9" s="232"/>
      <c r="L9" s="237"/>
      <c r="M9" s="232"/>
      <c r="N9" s="232"/>
      <c r="O9" s="232"/>
      <c r="P9" s="233"/>
      <c r="Q9" s="235"/>
      <c r="R9" s="237"/>
      <c r="S9" s="231"/>
      <c r="T9" s="231"/>
      <c r="U9" s="238"/>
      <c r="V9" s="238"/>
      <c r="W9" s="240"/>
      <c r="X9" s="240"/>
      <c r="Y9" s="228"/>
      <c r="Z9" s="228"/>
      <c r="AA9" s="229"/>
      <c r="AB9" s="229"/>
      <c r="AC9" s="181"/>
      <c r="AD9" s="181"/>
      <c r="AE9" s="164"/>
      <c r="AF9" s="164"/>
    </row>
    <row r="10" spans="1:32" s="51" customFormat="1" x14ac:dyDescent="0.25">
      <c r="A10" s="270"/>
      <c r="B10" s="276"/>
      <c r="C10" s="277"/>
      <c r="D10" s="237"/>
      <c r="E10" s="237"/>
      <c r="F10" s="237"/>
      <c r="G10" s="237"/>
      <c r="H10" s="237"/>
      <c r="I10" s="242"/>
      <c r="J10" s="237"/>
      <c r="K10" s="232"/>
      <c r="L10" s="237"/>
      <c r="M10" s="232"/>
      <c r="N10" s="232"/>
      <c r="O10" s="232"/>
      <c r="P10" s="233"/>
      <c r="Q10" s="235"/>
      <c r="R10" s="237"/>
      <c r="S10" s="231"/>
      <c r="T10" s="231"/>
      <c r="U10" s="238"/>
      <c r="V10" s="238"/>
      <c r="W10" s="240"/>
      <c r="X10" s="240"/>
      <c r="Y10" s="228"/>
      <c r="Z10" s="228"/>
      <c r="AA10" s="229"/>
      <c r="AB10" s="229"/>
      <c r="AC10" s="181"/>
      <c r="AD10" s="181"/>
      <c r="AE10" s="164"/>
      <c r="AF10" s="164"/>
    </row>
    <row r="11" spans="1:32" s="51" customFormat="1" x14ac:dyDescent="0.25">
      <c r="A11" s="270"/>
      <c r="B11" s="276"/>
      <c r="C11" s="277"/>
      <c r="D11" s="237"/>
      <c r="E11" s="237"/>
      <c r="F11" s="237"/>
      <c r="G11" s="237"/>
      <c r="H11" s="237"/>
      <c r="I11" s="242"/>
      <c r="J11" s="237"/>
      <c r="K11" s="232"/>
      <c r="L11" s="237"/>
      <c r="M11" s="232"/>
      <c r="N11" s="232"/>
      <c r="O11" s="232"/>
      <c r="P11" s="233"/>
      <c r="Q11" s="235"/>
      <c r="R11" s="237"/>
      <c r="S11" s="231"/>
      <c r="T11" s="231"/>
      <c r="U11" s="238"/>
      <c r="V11" s="238"/>
      <c r="W11" s="240"/>
      <c r="X11" s="240"/>
      <c r="Y11" s="228"/>
      <c r="Z11" s="228"/>
      <c r="AA11" s="229"/>
      <c r="AB11" s="229"/>
      <c r="AC11" s="181"/>
      <c r="AD11" s="181"/>
      <c r="AE11" s="164"/>
      <c r="AF11" s="164"/>
    </row>
    <row r="12" spans="1:32" s="51" customFormat="1" x14ac:dyDescent="0.25">
      <c r="A12" s="271"/>
      <c r="B12" s="276"/>
      <c r="C12" s="277"/>
      <c r="D12" s="237"/>
      <c r="E12" s="237"/>
      <c r="F12" s="237"/>
      <c r="G12" s="237"/>
      <c r="H12" s="237"/>
      <c r="I12" s="243"/>
      <c r="J12" s="237"/>
      <c r="K12" s="232"/>
      <c r="L12" s="237"/>
      <c r="M12" s="232"/>
      <c r="N12" s="232"/>
      <c r="O12" s="232"/>
      <c r="P12" s="233"/>
      <c r="Q12" s="236"/>
      <c r="R12" s="237"/>
      <c r="S12" s="231"/>
      <c r="T12" s="231"/>
      <c r="U12" s="238"/>
      <c r="V12" s="238"/>
      <c r="W12" s="240"/>
      <c r="X12" s="240"/>
      <c r="Y12" s="228"/>
      <c r="Z12" s="228"/>
      <c r="AA12" s="229"/>
      <c r="AB12" s="229"/>
      <c r="AC12" s="181"/>
      <c r="AD12" s="181"/>
      <c r="AE12" s="164"/>
      <c r="AF12" s="164"/>
    </row>
    <row r="13" spans="1:32" s="51" customFormat="1" x14ac:dyDescent="0.25">
      <c r="A13" s="4"/>
      <c r="B13" s="5">
        <v>1</v>
      </c>
      <c r="C13" s="2">
        <v>2</v>
      </c>
      <c r="D13" s="5">
        <v>3</v>
      </c>
      <c r="E13" s="5">
        <v>4</v>
      </c>
      <c r="F13" s="230">
        <v>5</v>
      </c>
      <c r="G13" s="230"/>
      <c r="H13" s="5">
        <v>6</v>
      </c>
      <c r="I13" s="5"/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9">
        <v>13</v>
      </c>
      <c r="Q13" s="5">
        <v>14</v>
      </c>
      <c r="R13" s="5">
        <v>15</v>
      </c>
      <c r="S13" s="78">
        <v>16</v>
      </c>
      <c r="T13" s="78">
        <v>17</v>
      </c>
      <c r="U13" s="26">
        <v>18</v>
      </c>
      <c r="V13" s="26">
        <v>19</v>
      </c>
      <c r="W13" s="29">
        <v>20</v>
      </c>
      <c r="X13" s="29">
        <v>21</v>
      </c>
      <c r="Y13" s="33">
        <v>22</v>
      </c>
      <c r="Z13" s="33">
        <v>23</v>
      </c>
      <c r="AA13" s="23">
        <v>24</v>
      </c>
      <c r="AB13" s="23">
        <v>25</v>
      </c>
      <c r="AC13" s="96"/>
      <c r="AD13" s="96"/>
      <c r="AE13" s="97"/>
      <c r="AF13" s="97"/>
    </row>
    <row r="14" spans="1:32" s="53" customFormat="1" ht="25.5" x14ac:dyDescent="0.25">
      <c r="A14" s="42"/>
      <c r="B14" s="42" t="s">
        <v>27</v>
      </c>
      <c r="C14" s="43" t="s">
        <v>28</v>
      </c>
      <c r="D14" s="42">
        <v>6</v>
      </c>
      <c r="E14" s="42">
        <v>6</v>
      </c>
      <c r="F14" s="272">
        <v>3</v>
      </c>
      <c r="G14" s="273"/>
      <c r="H14" s="42">
        <f>H15</f>
        <v>1476</v>
      </c>
      <c r="I14" s="42">
        <f t="shared" ref="I14:AF14" si="0">I15</f>
        <v>0</v>
      </c>
      <c r="J14" s="42">
        <f t="shared" si="0"/>
        <v>0</v>
      </c>
      <c r="K14" s="42">
        <f t="shared" si="0"/>
        <v>1476</v>
      </c>
      <c r="L14" s="42">
        <f t="shared" si="0"/>
        <v>676</v>
      </c>
      <c r="M14" s="42">
        <f t="shared" si="0"/>
        <v>762</v>
      </c>
      <c r="N14" s="42">
        <f t="shared" si="0"/>
        <v>0</v>
      </c>
      <c r="O14" s="42">
        <f t="shared" si="0"/>
        <v>24</v>
      </c>
      <c r="P14" s="42">
        <f t="shared" si="0"/>
        <v>0</v>
      </c>
      <c r="Q14" s="42">
        <f t="shared" si="0"/>
        <v>0</v>
      </c>
      <c r="R14" s="42">
        <f t="shared" si="0"/>
        <v>0</v>
      </c>
      <c r="S14" s="42">
        <f t="shared" si="0"/>
        <v>612</v>
      </c>
      <c r="T14" s="42">
        <f t="shared" si="0"/>
        <v>864</v>
      </c>
      <c r="U14" s="42">
        <f t="shared" si="0"/>
        <v>0</v>
      </c>
      <c r="V14" s="42">
        <f t="shared" si="0"/>
        <v>0</v>
      </c>
      <c r="W14" s="42">
        <f t="shared" si="0"/>
        <v>0</v>
      </c>
      <c r="X14" s="42">
        <f t="shared" si="0"/>
        <v>0</v>
      </c>
      <c r="Y14" s="42">
        <f t="shared" si="0"/>
        <v>0</v>
      </c>
      <c r="Z14" s="42">
        <f t="shared" si="0"/>
        <v>0</v>
      </c>
      <c r="AA14" s="42">
        <f t="shared" si="0"/>
        <v>0</v>
      </c>
      <c r="AB14" s="42">
        <f t="shared" si="0"/>
        <v>0</v>
      </c>
      <c r="AC14" s="42">
        <f t="shared" si="0"/>
        <v>0</v>
      </c>
      <c r="AD14" s="42">
        <f t="shared" si="0"/>
        <v>0</v>
      </c>
      <c r="AE14" s="42">
        <f t="shared" si="0"/>
        <v>0</v>
      </c>
      <c r="AF14" s="42">
        <f t="shared" si="0"/>
        <v>0</v>
      </c>
    </row>
    <row r="15" spans="1:32" s="52" customFormat="1" ht="36.75" customHeight="1" x14ac:dyDescent="0.25">
      <c r="A15" s="18"/>
      <c r="B15" s="127"/>
      <c r="C15" s="133" t="s">
        <v>100</v>
      </c>
      <c r="D15" s="18">
        <v>1</v>
      </c>
      <c r="E15" s="18">
        <v>10</v>
      </c>
      <c r="F15" s="274">
        <v>3</v>
      </c>
      <c r="G15" s="275"/>
      <c r="H15" s="18">
        <f>H16+H17+H18+H19+H20+H21+H22+H23+H24+H25+H26+H27+H28+H29</f>
        <v>1476</v>
      </c>
      <c r="I15" s="18">
        <f t="shared" ref="I15:AF15" si="1">I16+I17+I18+I19+I20+I21+I22+I23+I24+I25+I26+I27+I28+I29</f>
        <v>0</v>
      </c>
      <c r="J15" s="18">
        <f t="shared" si="1"/>
        <v>0</v>
      </c>
      <c r="K15" s="18">
        <f t="shared" si="1"/>
        <v>1476</v>
      </c>
      <c r="L15" s="18">
        <f t="shared" si="1"/>
        <v>676</v>
      </c>
      <c r="M15" s="18">
        <f t="shared" si="1"/>
        <v>762</v>
      </c>
      <c r="N15" s="18">
        <f t="shared" si="1"/>
        <v>0</v>
      </c>
      <c r="O15" s="18">
        <f t="shared" si="1"/>
        <v>24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612</v>
      </c>
      <c r="T15" s="18">
        <f t="shared" si="1"/>
        <v>864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</row>
    <row r="16" spans="1:32" s="51" customFormat="1" x14ac:dyDescent="0.25">
      <c r="A16" s="15">
        <v>1</v>
      </c>
      <c r="B16" s="3" t="s">
        <v>138</v>
      </c>
      <c r="C16" s="14" t="s">
        <v>29</v>
      </c>
      <c r="D16" s="11"/>
      <c r="E16" s="3"/>
      <c r="F16" s="15">
        <v>2</v>
      </c>
      <c r="G16" s="11"/>
      <c r="H16" s="128">
        <v>72</v>
      </c>
      <c r="I16" s="3"/>
      <c r="J16" s="15"/>
      <c r="K16" s="128">
        <v>72</v>
      </c>
      <c r="L16" s="128">
        <v>30</v>
      </c>
      <c r="M16" s="11">
        <v>42</v>
      </c>
      <c r="N16" s="3"/>
      <c r="O16" s="3"/>
      <c r="P16" s="21">
        <v>0</v>
      </c>
      <c r="Q16" s="3"/>
      <c r="R16" s="15"/>
      <c r="S16" s="79">
        <v>34</v>
      </c>
      <c r="T16" s="79">
        <v>38</v>
      </c>
      <c r="U16" s="129"/>
      <c r="V16" s="28"/>
      <c r="W16" s="31"/>
      <c r="X16" s="31"/>
      <c r="Y16" s="35"/>
      <c r="Z16" s="35"/>
      <c r="AA16" s="25"/>
      <c r="AB16" s="25"/>
      <c r="AC16" s="83"/>
      <c r="AD16" s="83"/>
      <c r="AE16" s="99"/>
      <c r="AF16" s="99"/>
    </row>
    <row r="17" spans="1:32" s="51" customFormat="1" x14ac:dyDescent="0.25">
      <c r="A17" s="15">
        <v>1</v>
      </c>
      <c r="B17" s="3" t="s">
        <v>139</v>
      </c>
      <c r="C17" s="14" t="s">
        <v>30</v>
      </c>
      <c r="D17" s="11"/>
      <c r="E17" s="3">
        <v>2</v>
      </c>
      <c r="F17" s="15"/>
      <c r="G17" s="11"/>
      <c r="H17" s="128">
        <v>108</v>
      </c>
      <c r="I17" s="3"/>
      <c r="J17" s="15"/>
      <c r="K17" s="128">
        <v>108</v>
      </c>
      <c r="L17" s="128">
        <v>52</v>
      </c>
      <c r="M17" s="11">
        <v>54</v>
      </c>
      <c r="N17" s="3"/>
      <c r="O17" s="3">
        <v>2</v>
      </c>
      <c r="P17" s="21">
        <v>0</v>
      </c>
      <c r="Q17" s="3"/>
      <c r="R17" s="15"/>
      <c r="S17" s="79">
        <v>51</v>
      </c>
      <c r="T17" s="79">
        <v>57</v>
      </c>
      <c r="U17" s="129"/>
      <c r="V17" s="28"/>
      <c r="W17" s="31"/>
      <c r="X17" s="31"/>
      <c r="Y17" s="35"/>
      <c r="Z17" s="35"/>
      <c r="AA17" s="25"/>
      <c r="AB17" s="25"/>
      <c r="AC17" s="83"/>
      <c r="AD17" s="83"/>
      <c r="AE17" s="99"/>
      <c r="AF17" s="99"/>
    </row>
    <row r="18" spans="1:32" s="51" customFormat="1" x14ac:dyDescent="0.25">
      <c r="A18" s="15">
        <v>1</v>
      </c>
      <c r="B18" s="3" t="s">
        <v>101</v>
      </c>
      <c r="C18" s="14" t="s">
        <v>126</v>
      </c>
      <c r="D18" s="11"/>
      <c r="E18" s="7">
        <v>2</v>
      </c>
      <c r="F18" s="175"/>
      <c r="G18" s="176"/>
      <c r="H18" s="128">
        <v>136</v>
      </c>
      <c r="I18" s="3"/>
      <c r="J18" s="15"/>
      <c r="K18" s="128">
        <v>136</v>
      </c>
      <c r="L18" s="128">
        <v>90</v>
      </c>
      <c r="M18" s="11">
        <v>44</v>
      </c>
      <c r="N18" s="3"/>
      <c r="O18" s="3">
        <v>2</v>
      </c>
      <c r="P18" s="21">
        <v>0</v>
      </c>
      <c r="Q18" s="3"/>
      <c r="R18" s="15"/>
      <c r="S18" s="79">
        <v>64</v>
      </c>
      <c r="T18" s="79">
        <v>72</v>
      </c>
      <c r="U18" s="129"/>
      <c r="V18" s="28"/>
      <c r="W18" s="31"/>
      <c r="X18" s="31"/>
      <c r="Y18" s="35"/>
      <c r="Z18" s="35"/>
      <c r="AA18" s="25"/>
      <c r="AB18" s="25"/>
      <c r="AC18" s="83"/>
      <c r="AD18" s="83"/>
      <c r="AE18" s="99"/>
      <c r="AF18" s="99"/>
    </row>
    <row r="19" spans="1:32" s="51" customFormat="1" x14ac:dyDescent="0.25">
      <c r="A19" s="15">
        <v>1</v>
      </c>
      <c r="B19" s="3" t="s">
        <v>140</v>
      </c>
      <c r="C19" s="14" t="s">
        <v>136</v>
      </c>
      <c r="D19" s="11"/>
      <c r="E19" s="3">
        <v>2</v>
      </c>
      <c r="F19" s="175"/>
      <c r="G19" s="176"/>
      <c r="H19" s="128">
        <v>72</v>
      </c>
      <c r="I19" s="3"/>
      <c r="J19" s="15"/>
      <c r="K19" s="128">
        <v>72</v>
      </c>
      <c r="L19" s="128">
        <v>36</v>
      </c>
      <c r="M19" s="11">
        <v>34</v>
      </c>
      <c r="N19" s="3"/>
      <c r="O19" s="3">
        <v>2</v>
      </c>
      <c r="P19" s="21">
        <v>0</v>
      </c>
      <c r="Q19" s="3"/>
      <c r="R19" s="15"/>
      <c r="S19" s="79"/>
      <c r="T19" s="79">
        <v>72</v>
      </c>
      <c r="U19" s="129"/>
      <c r="V19" s="28"/>
      <c r="W19" s="31"/>
      <c r="X19" s="31"/>
      <c r="Y19" s="35"/>
      <c r="Z19" s="35"/>
      <c r="AA19" s="25"/>
      <c r="AB19" s="25"/>
      <c r="AC19" s="83"/>
      <c r="AD19" s="83"/>
      <c r="AE19" s="99"/>
      <c r="AF19" s="99"/>
    </row>
    <row r="20" spans="1:32" s="51" customFormat="1" x14ac:dyDescent="0.25">
      <c r="A20" s="15">
        <v>1</v>
      </c>
      <c r="B20" s="3" t="s">
        <v>141</v>
      </c>
      <c r="C20" s="14" t="s">
        <v>127</v>
      </c>
      <c r="D20" s="11"/>
      <c r="E20" s="3">
        <v>2</v>
      </c>
      <c r="F20" s="175"/>
      <c r="G20" s="176"/>
      <c r="H20" s="128">
        <v>72</v>
      </c>
      <c r="I20" s="3"/>
      <c r="J20" s="15"/>
      <c r="K20" s="128">
        <v>72</v>
      </c>
      <c r="L20" s="128">
        <v>42</v>
      </c>
      <c r="M20" s="11">
        <v>28</v>
      </c>
      <c r="N20" s="3"/>
      <c r="O20" s="3">
        <v>2</v>
      </c>
      <c r="P20" s="21">
        <v>0</v>
      </c>
      <c r="Q20" s="3"/>
      <c r="R20" s="15"/>
      <c r="S20" s="79"/>
      <c r="T20" s="79">
        <v>72</v>
      </c>
      <c r="U20" s="129"/>
      <c r="V20" s="28"/>
      <c r="W20" s="31"/>
      <c r="X20" s="31"/>
      <c r="Y20" s="35"/>
      <c r="Z20" s="35"/>
      <c r="AA20" s="25"/>
      <c r="AB20" s="25"/>
      <c r="AC20" s="83"/>
      <c r="AD20" s="83"/>
      <c r="AE20" s="99"/>
      <c r="AF20" s="99"/>
    </row>
    <row r="21" spans="1:32" s="51" customFormat="1" x14ac:dyDescent="0.25">
      <c r="A21" s="15">
        <v>1</v>
      </c>
      <c r="B21" s="144" t="s">
        <v>142</v>
      </c>
      <c r="C21" s="1" t="s">
        <v>128</v>
      </c>
      <c r="D21" s="11"/>
      <c r="E21" s="7">
        <v>2</v>
      </c>
      <c r="F21" s="175"/>
      <c r="G21" s="176"/>
      <c r="H21" s="128">
        <v>108</v>
      </c>
      <c r="I21" s="3"/>
      <c r="J21" s="15"/>
      <c r="K21" s="128">
        <v>108</v>
      </c>
      <c r="L21" s="128"/>
      <c r="M21" s="11">
        <v>106</v>
      </c>
      <c r="N21" s="3"/>
      <c r="O21" s="3">
        <v>2</v>
      </c>
      <c r="P21" s="21">
        <v>0</v>
      </c>
      <c r="Q21" s="3"/>
      <c r="R21" s="15"/>
      <c r="S21" s="79">
        <v>51</v>
      </c>
      <c r="T21" s="79">
        <v>57</v>
      </c>
      <c r="U21" s="129"/>
      <c r="V21" s="28"/>
      <c r="W21" s="31"/>
      <c r="X21" s="31"/>
      <c r="Y21" s="35"/>
      <c r="Z21" s="35"/>
      <c r="AA21" s="25"/>
      <c r="AB21" s="25"/>
      <c r="AC21" s="83"/>
      <c r="AD21" s="83"/>
      <c r="AE21" s="99"/>
      <c r="AF21" s="99"/>
    </row>
    <row r="22" spans="1:32" s="51" customFormat="1" x14ac:dyDescent="0.25">
      <c r="A22" s="15">
        <v>1</v>
      </c>
      <c r="B22" s="3" t="s">
        <v>143</v>
      </c>
      <c r="C22" s="14" t="s">
        <v>129</v>
      </c>
      <c r="D22" s="11"/>
      <c r="E22" s="3"/>
      <c r="F22" s="175">
        <v>2</v>
      </c>
      <c r="G22" s="176"/>
      <c r="H22" s="128">
        <v>268</v>
      </c>
      <c r="I22" s="3"/>
      <c r="J22" s="15"/>
      <c r="K22" s="128">
        <v>268</v>
      </c>
      <c r="L22" s="128">
        <v>174</v>
      </c>
      <c r="M22" s="11">
        <v>86</v>
      </c>
      <c r="N22" s="3"/>
      <c r="O22" s="3">
        <v>2</v>
      </c>
      <c r="P22" s="21">
        <v>0</v>
      </c>
      <c r="Q22" s="3"/>
      <c r="R22" s="15"/>
      <c r="S22" s="79">
        <v>102</v>
      </c>
      <c r="T22" s="79">
        <v>166</v>
      </c>
      <c r="U22" s="129"/>
      <c r="V22" s="28"/>
      <c r="W22" s="31"/>
      <c r="X22" s="31"/>
      <c r="Y22" s="35"/>
      <c r="Z22" s="35"/>
      <c r="AA22" s="25"/>
      <c r="AB22" s="25"/>
      <c r="AC22" s="83"/>
      <c r="AD22" s="83"/>
      <c r="AE22" s="99"/>
      <c r="AF22" s="99"/>
    </row>
    <row r="23" spans="1:32" s="51" customFormat="1" ht="18.75" customHeight="1" x14ac:dyDescent="0.25">
      <c r="A23" s="15">
        <v>1</v>
      </c>
      <c r="B23" s="3" t="s">
        <v>144</v>
      </c>
      <c r="C23" s="14" t="s">
        <v>130</v>
      </c>
      <c r="D23" s="11"/>
      <c r="E23" s="3"/>
      <c r="F23" s="175">
        <v>2</v>
      </c>
      <c r="G23" s="176"/>
      <c r="H23" s="128">
        <v>144</v>
      </c>
      <c r="I23" s="3"/>
      <c r="J23" s="15"/>
      <c r="K23" s="128">
        <v>144</v>
      </c>
      <c r="L23" s="128">
        <v>34</v>
      </c>
      <c r="M23" s="11">
        <v>102</v>
      </c>
      <c r="N23" s="3"/>
      <c r="O23" s="3"/>
      <c r="P23" s="21">
        <v>0</v>
      </c>
      <c r="Q23" s="3"/>
      <c r="R23" s="15"/>
      <c r="S23" s="79">
        <v>34</v>
      </c>
      <c r="T23" s="79">
        <v>110</v>
      </c>
      <c r="U23" s="129"/>
      <c r="V23" s="28"/>
      <c r="W23" s="31"/>
      <c r="X23" s="31"/>
      <c r="Y23" s="35"/>
      <c r="Z23" s="35"/>
      <c r="AA23" s="25"/>
      <c r="AB23" s="25"/>
      <c r="AC23" s="83"/>
      <c r="AD23" s="83"/>
      <c r="AE23" s="99"/>
      <c r="AF23" s="99"/>
    </row>
    <row r="24" spans="1:32" s="51" customFormat="1" x14ac:dyDescent="0.25">
      <c r="A24" s="3">
        <v>1</v>
      </c>
      <c r="B24" s="3" t="s">
        <v>145</v>
      </c>
      <c r="C24" s="14" t="s">
        <v>131</v>
      </c>
      <c r="D24" s="3"/>
      <c r="E24" s="3">
        <v>2</v>
      </c>
      <c r="F24" s="175"/>
      <c r="G24" s="176"/>
      <c r="H24" s="3">
        <v>108</v>
      </c>
      <c r="I24" s="3"/>
      <c r="J24" s="3"/>
      <c r="K24" s="3">
        <v>108</v>
      </c>
      <c r="L24" s="3">
        <v>8</v>
      </c>
      <c r="M24" s="3">
        <v>98</v>
      </c>
      <c r="N24" s="3"/>
      <c r="O24" s="3">
        <v>2</v>
      </c>
      <c r="P24" s="21">
        <v>0</v>
      </c>
      <c r="Q24" s="3"/>
      <c r="R24" s="15"/>
      <c r="S24" s="79">
        <v>51</v>
      </c>
      <c r="T24" s="79">
        <v>57</v>
      </c>
      <c r="U24" s="129"/>
      <c r="V24" s="28"/>
      <c r="W24" s="31"/>
      <c r="X24" s="31"/>
      <c r="Y24" s="35"/>
      <c r="Z24" s="35"/>
      <c r="AA24" s="25"/>
      <c r="AB24" s="25"/>
      <c r="AC24" s="83"/>
      <c r="AD24" s="83"/>
      <c r="AE24" s="99"/>
      <c r="AF24" s="99"/>
    </row>
    <row r="25" spans="1:32" s="51" customFormat="1" ht="25.5" x14ac:dyDescent="0.25">
      <c r="A25" s="3">
        <v>1</v>
      </c>
      <c r="B25" s="3" t="s">
        <v>146</v>
      </c>
      <c r="C25" s="14" t="s">
        <v>151</v>
      </c>
      <c r="D25" s="3"/>
      <c r="E25" s="3">
        <v>1</v>
      </c>
      <c r="F25" s="175"/>
      <c r="G25" s="176"/>
      <c r="H25" s="3">
        <v>68</v>
      </c>
      <c r="I25" s="3"/>
      <c r="J25" s="3"/>
      <c r="K25" s="3">
        <v>68</v>
      </c>
      <c r="L25" s="3">
        <v>20</v>
      </c>
      <c r="M25" s="3">
        <v>46</v>
      </c>
      <c r="N25" s="3"/>
      <c r="O25" s="3">
        <v>2</v>
      </c>
      <c r="P25" s="21">
        <v>0</v>
      </c>
      <c r="Q25" s="3"/>
      <c r="R25" s="15"/>
      <c r="S25" s="79">
        <v>68</v>
      </c>
      <c r="T25" s="79"/>
      <c r="U25" s="129"/>
      <c r="V25" s="28"/>
      <c r="W25" s="31"/>
      <c r="X25" s="31"/>
      <c r="Y25" s="35"/>
      <c r="Z25" s="35"/>
      <c r="AA25" s="25"/>
      <c r="AB25" s="25"/>
      <c r="AC25" s="83"/>
      <c r="AD25" s="83"/>
      <c r="AE25" s="99"/>
      <c r="AF25" s="99"/>
    </row>
    <row r="26" spans="1:32" s="51" customFormat="1" x14ac:dyDescent="0.25">
      <c r="A26" s="3">
        <v>1</v>
      </c>
      <c r="B26" s="3" t="s">
        <v>147</v>
      </c>
      <c r="C26" s="14" t="s">
        <v>81</v>
      </c>
      <c r="D26" s="3"/>
      <c r="E26" s="3">
        <v>2</v>
      </c>
      <c r="F26" s="15"/>
      <c r="G26" s="11">
        <v>2</v>
      </c>
      <c r="H26" s="3">
        <v>144</v>
      </c>
      <c r="I26" s="3"/>
      <c r="J26" s="3"/>
      <c r="K26" s="3">
        <v>144</v>
      </c>
      <c r="L26" s="3">
        <v>88</v>
      </c>
      <c r="M26" s="3">
        <v>54</v>
      </c>
      <c r="N26" s="3"/>
      <c r="O26" s="3">
        <v>2</v>
      </c>
      <c r="P26" s="21"/>
      <c r="Q26" s="3"/>
      <c r="R26" s="15"/>
      <c r="S26" s="79">
        <v>51</v>
      </c>
      <c r="T26" s="79">
        <v>93</v>
      </c>
      <c r="U26" s="129"/>
      <c r="V26" s="28"/>
      <c r="W26" s="31"/>
      <c r="X26" s="31"/>
      <c r="Y26" s="35"/>
      <c r="Z26" s="35"/>
      <c r="AA26" s="25"/>
      <c r="AB26" s="25"/>
      <c r="AC26" s="83"/>
      <c r="AD26" s="83"/>
      <c r="AE26" s="99"/>
      <c r="AF26" s="99"/>
    </row>
    <row r="27" spans="1:32" s="51" customFormat="1" ht="17.25" customHeight="1" x14ac:dyDescent="0.25">
      <c r="A27" s="3">
        <v>1</v>
      </c>
      <c r="B27" s="3" t="s">
        <v>148</v>
      </c>
      <c r="C27" s="14" t="s">
        <v>132</v>
      </c>
      <c r="D27" s="3"/>
      <c r="E27" s="3">
        <v>2</v>
      </c>
      <c r="F27" s="175"/>
      <c r="G27" s="176"/>
      <c r="H27" s="3">
        <v>72</v>
      </c>
      <c r="I27" s="3"/>
      <c r="J27" s="3"/>
      <c r="K27" s="3">
        <v>72</v>
      </c>
      <c r="L27" s="3">
        <v>32</v>
      </c>
      <c r="M27" s="3">
        <v>38</v>
      </c>
      <c r="N27" s="3"/>
      <c r="O27" s="3">
        <v>2</v>
      </c>
      <c r="P27" s="21">
        <v>0</v>
      </c>
      <c r="Q27" s="3"/>
      <c r="R27" s="3"/>
      <c r="S27" s="79">
        <v>34</v>
      </c>
      <c r="T27" s="79">
        <v>38</v>
      </c>
      <c r="U27" s="28"/>
      <c r="V27" s="28"/>
      <c r="W27" s="31"/>
      <c r="X27" s="31"/>
      <c r="Y27" s="35"/>
      <c r="Z27" s="35"/>
      <c r="AA27" s="25"/>
      <c r="AB27" s="25"/>
      <c r="AC27" s="83"/>
      <c r="AD27" s="83"/>
      <c r="AE27" s="35"/>
      <c r="AF27" s="35"/>
    </row>
    <row r="28" spans="1:32" s="51" customFormat="1" ht="18" customHeight="1" x14ac:dyDescent="0.25">
      <c r="A28" s="3">
        <v>1</v>
      </c>
      <c r="B28" s="3" t="s">
        <v>149</v>
      </c>
      <c r="C28" s="14" t="s">
        <v>133</v>
      </c>
      <c r="D28" s="3"/>
      <c r="E28" s="3">
        <v>1</v>
      </c>
      <c r="F28" s="15"/>
      <c r="G28" s="11"/>
      <c r="H28" s="3">
        <v>72</v>
      </c>
      <c r="I28" s="3"/>
      <c r="J28" s="3"/>
      <c r="K28" s="3">
        <v>72</v>
      </c>
      <c r="L28" s="3">
        <v>40</v>
      </c>
      <c r="M28" s="3">
        <v>30</v>
      </c>
      <c r="N28" s="3"/>
      <c r="O28" s="3">
        <v>2</v>
      </c>
      <c r="P28" s="21"/>
      <c r="Q28" s="3"/>
      <c r="R28" s="3"/>
      <c r="S28" s="79">
        <v>72</v>
      </c>
      <c r="T28" s="79"/>
      <c r="U28" s="28"/>
      <c r="V28" s="28"/>
      <c r="W28" s="31"/>
      <c r="X28" s="31"/>
      <c r="Y28" s="35"/>
      <c r="Z28" s="35"/>
      <c r="AA28" s="25"/>
      <c r="AB28" s="25"/>
      <c r="AC28" s="83"/>
      <c r="AD28" s="83"/>
      <c r="AE28" s="35"/>
      <c r="AF28" s="35"/>
    </row>
    <row r="29" spans="1:32" s="51" customFormat="1" ht="19.5" customHeight="1" x14ac:dyDescent="0.25">
      <c r="A29" s="3">
        <v>1</v>
      </c>
      <c r="B29" s="3"/>
      <c r="C29" s="14" t="s">
        <v>134</v>
      </c>
      <c r="D29" s="3">
        <v>2</v>
      </c>
      <c r="E29" s="3"/>
      <c r="F29" s="15"/>
      <c r="G29" s="11"/>
      <c r="H29" s="3">
        <v>32</v>
      </c>
      <c r="I29" s="3"/>
      <c r="J29" s="3"/>
      <c r="K29" s="3">
        <v>32</v>
      </c>
      <c r="L29" s="3">
        <v>30</v>
      </c>
      <c r="M29" s="3"/>
      <c r="N29" s="3"/>
      <c r="O29" s="3">
        <v>2</v>
      </c>
      <c r="P29" s="21"/>
      <c r="Q29" s="3"/>
      <c r="R29" s="3"/>
      <c r="S29" s="79"/>
      <c r="T29" s="79">
        <v>32</v>
      </c>
      <c r="U29" s="28"/>
      <c r="V29" s="28"/>
      <c r="W29" s="31"/>
      <c r="X29" s="31"/>
      <c r="Y29" s="35"/>
      <c r="Z29" s="35"/>
      <c r="AA29" s="25"/>
      <c r="AB29" s="25"/>
      <c r="AC29" s="83"/>
      <c r="AD29" s="83"/>
      <c r="AE29" s="35"/>
      <c r="AF29" s="35"/>
    </row>
    <row r="30" spans="1:32" s="150" customFormat="1" ht="25.5" x14ac:dyDescent="0.2">
      <c r="A30" s="148"/>
      <c r="B30" s="148" t="s">
        <v>86</v>
      </c>
      <c r="C30" s="149" t="s">
        <v>90</v>
      </c>
      <c r="D30" s="148">
        <f t="shared" ref="D30" si="2">D31+D47+D63</f>
        <v>2</v>
      </c>
      <c r="E30" s="148">
        <f t="shared" ref="E30" si="3">E31+E47+E63</f>
        <v>31</v>
      </c>
      <c r="F30" s="148">
        <f t="shared" ref="F30" si="4">F31+F47+F63</f>
        <v>11</v>
      </c>
      <c r="G30" s="148">
        <f t="shared" ref="G30" si="5">G31+G47+G63</f>
        <v>0</v>
      </c>
      <c r="H30" s="148">
        <f t="shared" ref="H30" si="6">H31+H47+H63</f>
        <v>3888</v>
      </c>
      <c r="I30" s="148">
        <f t="shared" ref="I30" si="7">I31+I47+I63</f>
        <v>756</v>
      </c>
      <c r="J30" s="148">
        <f t="shared" ref="J30" si="8">J31+J47+J63</f>
        <v>144</v>
      </c>
      <c r="K30" s="148">
        <f t="shared" ref="K30" si="9">K31+K47+K63</f>
        <v>2882</v>
      </c>
      <c r="L30" s="148">
        <f t="shared" ref="L30" si="10">L31+L47+L63</f>
        <v>978</v>
      </c>
      <c r="M30" s="148">
        <f t="shared" ref="M30" si="11">M31+M47+M63</f>
        <v>1626</v>
      </c>
      <c r="N30" s="148">
        <f t="shared" ref="N30" si="12">N31+N47+N63</f>
        <v>20</v>
      </c>
      <c r="O30" s="148">
        <f t="shared" ref="O30" si="13">O31+O47+O63</f>
        <v>48</v>
      </c>
      <c r="P30" s="148">
        <f t="shared" ref="P30" si="14">P31+P47+P63</f>
        <v>900</v>
      </c>
      <c r="Q30" s="148">
        <f t="shared" ref="Q30" si="15">Q31+Q47+Q63</f>
        <v>2</v>
      </c>
      <c r="R30" s="148">
        <f t="shared" ref="R30" si="16">R31+R47+R63</f>
        <v>42</v>
      </c>
      <c r="S30" s="148">
        <f t="shared" ref="S30" si="17">S31+S47+S63</f>
        <v>0</v>
      </c>
      <c r="T30" s="148">
        <f t="shared" ref="T30" si="18">T31+T47+T63</f>
        <v>0</v>
      </c>
      <c r="U30" s="148">
        <f t="shared" ref="U30" si="19">U31+U47+U63</f>
        <v>516</v>
      </c>
      <c r="V30" s="148">
        <f t="shared" ref="V30" si="20">V31+V47+V63</f>
        <v>38</v>
      </c>
      <c r="W30" s="148">
        <f t="shared" ref="W30" si="21">W31+W47+W63</f>
        <v>790</v>
      </c>
      <c r="X30" s="148">
        <f t="shared" ref="X30" si="22">X31+X47+X63</f>
        <v>38</v>
      </c>
      <c r="Y30" s="148">
        <f t="shared" ref="Y30" si="23">Y31+Y47+Y63</f>
        <v>522</v>
      </c>
      <c r="Z30" s="148">
        <f t="shared" ref="Z30" si="24">Z31+Z47+Z63</f>
        <v>24</v>
      </c>
      <c r="AA30" s="148">
        <f t="shared" ref="AA30" si="25">AA31+AA47+AA63</f>
        <v>796</v>
      </c>
      <c r="AB30" s="148">
        <f t="shared" ref="AB30" si="26">AB31+AB47+AB63</f>
        <v>26</v>
      </c>
      <c r="AC30" s="148">
        <f t="shared" ref="AC30" si="27">AC31+AC47+AC63</f>
        <v>638</v>
      </c>
      <c r="AD30" s="148">
        <f t="shared" ref="AD30" si="28">AD31+AD47+AD63</f>
        <v>14</v>
      </c>
      <c r="AE30" s="148">
        <f t="shared" ref="AE30" si="29">AE31+AE47+AE63</f>
        <v>362</v>
      </c>
      <c r="AF30" s="148">
        <f t="shared" ref="AF30" si="30">AF31+AF47+AF63</f>
        <v>0</v>
      </c>
    </row>
    <row r="31" spans="1:32" s="54" customFormat="1" ht="25.5" x14ac:dyDescent="0.25">
      <c r="A31" s="44"/>
      <c r="B31" s="44" t="s">
        <v>137</v>
      </c>
      <c r="C31" s="45" t="s">
        <v>152</v>
      </c>
      <c r="D31" s="44">
        <v>2</v>
      </c>
      <c r="E31" s="44">
        <v>11</v>
      </c>
      <c r="F31" s="199">
        <v>0</v>
      </c>
      <c r="G31" s="200"/>
      <c r="H31" s="44">
        <f t="shared" ref="H31:AF31" si="31">H32+H33+H34+H35+H36+H37+H38+H39+H40+H41+H42</f>
        <v>840</v>
      </c>
      <c r="I31" s="44">
        <f t="shared" si="31"/>
        <v>0</v>
      </c>
      <c r="J31" s="44">
        <f t="shared" si="31"/>
        <v>38</v>
      </c>
      <c r="K31" s="44">
        <f t="shared" si="31"/>
        <v>802</v>
      </c>
      <c r="L31" s="44">
        <f t="shared" si="31"/>
        <v>262</v>
      </c>
      <c r="M31" s="44">
        <f t="shared" si="31"/>
        <v>520</v>
      </c>
      <c r="N31" s="44">
        <f t="shared" si="31"/>
        <v>0</v>
      </c>
      <c r="O31" s="44">
        <f t="shared" si="31"/>
        <v>22</v>
      </c>
      <c r="P31" s="44">
        <f t="shared" si="31"/>
        <v>0</v>
      </c>
      <c r="Q31" s="44">
        <f t="shared" si="31"/>
        <v>2</v>
      </c>
      <c r="R31" s="44">
        <f t="shared" si="31"/>
        <v>6</v>
      </c>
      <c r="S31" s="44">
        <f t="shared" si="31"/>
        <v>0</v>
      </c>
      <c r="T31" s="44">
        <f t="shared" si="31"/>
        <v>0</v>
      </c>
      <c r="U31" s="44">
        <f t="shared" si="31"/>
        <v>60</v>
      </c>
      <c r="V31" s="44">
        <f t="shared" si="31"/>
        <v>4</v>
      </c>
      <c r="W31" s="44">
        <f t="shared" si="31"/>
        <v>272</v>
      </c>
      <c r="X31" s="44">
        <f t="shared" si="31"/>
        <v>12</v>
      </c>
      <c r="Y31" s="44">
        <f t="shared" si="31"/>
        <v>52</v>
      </c>
      <c r="Z31" s="44">
        <f t="shared" si="31"/>
        <v>4</v>
      </c>
      <c r="AA31" s="44">
        <f t="shared" si="31"/>
        <v>192</v>
      </c>
      <c r="AB31" s="44">
        <f t="shared" si="31"/>
        <v>10</v>
      </c>
      <c r="AC31" s="44">
        <f t="shared" si="31"/>
        <v>190</v>
      </c>
      <c r="AD31" s="44">
        <f t="shared" si="31"/>
        <v>6</v>
      </c>
      <c r="AE31" s="44">
        <f t="shared" si="31"/>
        <v>36</v>
      </c>
      <c r="AF31" s="44">
        <f t="shared" si="31"/>
        <v>0</v>
      </c>
    </row>
    <row r="32" spans="1:32" s="51" customFormat="1" x14ac:dyDescent="0.25">
      <c r="A32" s="3">
        <v>3</v>
      </c>
      <c r="B32" s="3" t="s">
        <v>153</v>
      </c>
      <c r="C32" s="158" t="s">
        <v>35</v>
      </c>
      <c r="D32" s="3"/>
      <c r="E32" s="121">
        <v>6</v>
      </c>
      <c r="F32" s="175"/>
      <c r="G32" s="176"/>
      <c r="H32" s="3">
        <v>50</v>
      </c>
      <c r="I32" s="3"/>
      <c r="J32" s="3">
        <v>2</v>
      </c>
      <c r="K32" s="3">
        <v>48</v>
      </c>
      <c r="L32" s="3">
        <v>28</v>
      </c>
      <c r="M32" s="3">
        <v>18</v>
      </c>
      <c r="N32" s="3"/>
      <c r="O32" s="3">
        <v>2</v>
      </c>
      <c r="P32" s="21"/>
      <c r="Q32" s="3"/>
      <c r="R32" s="3"/>
      <c r="S32" s="79"/>
      <c r="T32" s="79"/>
      <c r="U32" s="28"/>
      <c r="V32" s="28"/>
      <c r="W32" s="31"/>
      <c r="X32" s="31"/>
      <c r="Y32" s="35"/>
      <c r="Z32" s="35"/>
      <c r="AA32" s="25">
        <v>48</v>
      </c>
      <c r="AB32" s="25">
        <v>2</v>
      </c>
      <c r="AC32" s="83"/>
      <c r="AD32" s="83"/>
      <c r="AE32" s="99"/>
      <c r="AF32" s="99"/>
    </row>
    <row r="33" spans="1:32" s="51" customFormat="1" x14ac:dyDescent="0.25">
      <c r="A33" s="3">
        <v>3</v>
      </c>
      <c r="B33" s="3" t="s">
        <v>157</v>
      </c>
      <c r="C33" s="158" t="s">
        <v>155</v>
      </c>
      <c r="D33" s="3"/>
      <c r="E33" s="120">
        <v>6</v>
      </c>
      <c r="F33" s="175"/>
      <c r="G33" s="176"/>
      <c r="H33" s="3">
        <v>48</v>
      </c>
      <c r="I33" s="3"/>
      <c r="J33" s="3">
        <v>2</v>
      </c>
      <c r="K33" s="3">
        <v>46</v>
      </c>
      <c r="L33" s="3">
        <v>32</v>
      </c>
      <c r="M33" s="3">
        <v>14</v>
      </c>
      <c r="N33" s="3"/>
      <c r="O33" s="3">
        <v>2</v>
      </c>
      <c r="P33" s="21"/>
      <c r="Q33" s="3"/>
      <c r="R33" s="3"/>
      <c r="S33" s="79"/>
      <c r="T33" s="79"/>
      <c r="U33" s="28"/>
      <c r="V33" s="28"/>
      <c r="W33" s="31"/>
      <c r="X33" s="31"/>
      <c r="Y33" s="35"/>
      <c r="Z33" s="35"/>
      <c r="AA33" s="25">
        <v>46</v>
      </c>
      <c r="AB33" s="25">
        <v>2</v>
      </c>
      <c r="AC33" s="83"/>
      <c r="AD33" s="83"/>
      <c r="AE33" s="99"/>
      <c r="AF33" s="99"/>
    </row>
    <row r="34" spans="1:32" s="51" customFormat="1" x14ac:dyDescent="0.25">
      <c r="A34" s="3">
        <v>3</v>
      </c>
      <c r="B34" s="3" t="s">
        <v>158</v>
      </c>
      <c r="C34" s="159" t="s">
        <v>38</v>
      </c>
      <c r="D34" s="3"/>
      <c r="E34" s="120">
        <v>6</v>
      </c>
      <c r="F34" s="15"/>
      <c r="G34" s="11"/>
      <c r="H34" s="3">
        <v>48</v>
      </c>
      <c r="I34" s="3"/>
      <c r="J34" s="3">
        <v>2</v>
      </c>
      <c r="K34" s="3">
        <v>46</v>
      </c>
      <c r="L34" s="3">
        <v>28</v>
      </c>
      <c r="M34" s="3">
        <v>16</v>
      </c>
      <c r="N34" s="3"/>
      <c r="O34" s="3">
        <v>2</v>
      </c>
      <c r="P34" s="21"/>
      <c r="Q34" s="3"/>
      <c r="R34" s="3"/>
      <c r="S34" s="79"/>
      <c r="T34" s="79"/>
      <c r="U34" s="28"/>
      <c r="V34" s="28"/>
      <c r="W34" s="31"/>
      <c r="X34" s="31"/>
      <c r="Y34" s="35"/>
      <c r="Z34" s="35"/>
      <c r="AA34" s="25">
        <v>46</v>
      </c>
      <c r="AB34" s="25">
        <v>2</v>
      </c>
      <c r="AC34" s="83"/>
      <c r="AD34" s="83"/>
      <c r="AE34" s="99"/>
      <c r="AF34" s="99"/>
    </row>
    <row r="35" spans="1:32" s="51" customFormat="1" ht="38.25" x14ac:dyDescent="0.25">
      <c r="A35" s="3" t="s">
        <v>193</v>
      </c>
      <c r="B35" s="3" t="s">
        <v>159</v>
      </c>
      <c r="C35" s="158" t="s">
        <v>36</v>
      </c>
      <c r="D35" s="105" t="s">
        <v>89</v>
      </c>
      <c r="E35" s="3">
        <v>8</v>
      </c>
      <c r="F35" s="175"/>
      <c r="G35" s="176"/>
      <c r="H35" s="3">
        <v>176</v>
      </c>
      <c r="I35" s="3"/>
      <c r="J35" s="3">
        <v>8</v>
      </c>
      <c r="K35" s="3">
        <v>168</v>
      </c>
      <c r="L35" s="3"/>
      <c r="M35" s="3">
        <v>166</v>
      </c>
      <c r="N35" s="3"/>
      <c r="O35" s="3">
        <v>2</v>
      </c>
      <c r="P35" s="21"/>
      <c r="Q35" s="3"/>
      <c r="R35" s="3"/>
      <c r="S35" s="79"/>
      <c r="T35" s="79"/>
      <c r="U35" s="28">
        <v>30</v>
      </c>
      <c r="V35" s="28">
        <v>2</v>
      </c>
      <c r="W35" s="31">
        <v>44</v>
      </c>
      <c r="X35" s="31">
        <v>2</v>
      </c>
      <c r="Y35" s="35">
        <v>26</v>
      </c>
      <c r="Z35" s="35">
        <v>2</v>
      </c>
      <c r="AA35" s="25">
        <v>26</v>
      </c>
      <c r="AB35" s="25">
        <v>2</v>
      </c>
      <c r="AC35" s="83">
        <v>24</v>
      </c>
      <c r="AD35" s="83"/>
      <c r="AE35" s="99">
        <v>18</v>
      </c>
      <c r="AF35" s="99"/>
    </row>
    <row r="36" spans="1:32" s="51" customFormat="1" ht="38.25" x14ac:dyDescent="0.25">
      <c r="A36" s="3" t="s">
        <v>193</v>
      </c>
      <c r="B36" s="3" t="s">
        <v>160</v>
      </c>
      <c r="C36" s="158" t="s">
        <v>37</v>
      </c>
      <c r="D36" s="105" t="s">
        <v>89</v>
      </c>
      <c r="E36" s="3">
        <v>8</v>
      </c>
      <c r="F36" s="175"/>
      <c r="G36" s="176"/>
      <c r="H36" s="3">
        <v>176</v>
      </c>
      <c r="I36" s="3"/>
      <c r="J36" s="3">
        <v>8</v>
      </c>
      <c r="K36" s="3">
        <v>168</v>
      </c>
      <c r="L36" s="3"/>
      <c r="M36" s="3">
        <v>166</v>
      </c>
      <c r="N36" s="3"/>
      <c r="O36" s="3">
        <v>2</v>
      </c>
      <c r="P36" s="21"/>
      <c r="Q36" s="3"/>
      <c r="R36" s="3"/>
      <c r="S36" s="79"/>
      <c r="T36" s="79"/>
      <c r="U36" s="28">
        <v>30</v>
      </c>
      <c r="V36" s="28">
        <v>2</v>
      </c>
      <c r="W36" s="31">
        <v>44</v>
      </c>
      <c r="X36" s="31">
        <v>2</v>
      </c>
      <c r="Y36" s="35">
        <v>26</v>
      </c>
      <c r="Z36" s="35">
        <v>2</v>
      </c>
      <c r="AA36" s="25">
        <v>26</v>
      </c>
      <c r="AB36" s="25">
        <v>2</v>
      </c>
      <c r="AC36" s="83">
        <v>24</v>
      </c>
      <c r="AD36" s="83"/>
      <c r="AE36" s="99">
        <v>18</v>
      </c>
      <c r="AF36" s="99"/>
    </row>
    <row r="37" spans="1:32" s="51" customFormat="1" ht="25.5" x14ac:dyDescent="0.25">
      <c r="A37" s="55">
        <v>2</v>
      </c>
      <c r="B37" s="3" t="s">
        <v>161</v>
      </c>
      <c r="C37" s="159" t="s">
        <v>102</v>
      </c>
      <c r="D37" s="3"/>
      <c r="E37" s="3">
        <v>4</v>
      </c>
      <c r="F37" s="175"/>
      <c r="G37" s="176"/>
      <c r="H37" s="3">
        <v>58</v>
      </c>
      <c r="I37" s="3"/>
      <c r="J37" s="3">
        <v>2</v>
      </c>
      <c r="K37" s="3">
        <v>56</v>
      </c>
      <c r="L37" s="3">
        <v>28</v>
      </c>
      <c r="M37" s="3">
        <v>26</v>
      </c>
      <c r="N37" s="3"/>
      <c r="O37" s="3">
        <v>2</v>
      </c>
      <c r="P37" s="21"/>
      <c r="Q37" s="3"/>
      <c r="R37" s="3"/>
      <c r="S37" s="79"/>
      <c r="T37" s="79"/>
      <c r="U37" s="28"/>
      <c r="V37" s="28"/>
      <c r="W37" s="31">
        <v>56</v>
      </c>
      <c r="X37" s="31"/>
      <c r="Y37" s="35"/>
      <c r="Z37" s="35"/>
      <c r="AA37" s="25"/>
      <c r="AB37" s="25"/>
      <c r="AC37" s="83"/>
      <c r="AD37" s="83"/>
      <c r="AE37" s="99"/>
      <c r="AF37" s="99"/>
    </row>
    <row r="38" spans="1:32" s="51" customFormat="1" ht="36.75" customHeight="1" x14ac:dyDescent="0.25">
      <c r="A38" s="3">
        <v>2</v>
      </c>
      <c r="B38" s="3" t="s">
        <v>162</v>
      </c>
      <c r="C38" s="160" t="s">
        <v>150</v>
      </c>
      <c r="D38" s="11"/>
      <c r="E38" s="124">
        <v>4</v>
      </c>
      <c r="F38" s="175"/>
      <c r="G38" s="176"/>
      <c r="H38" s="3">
        <v>46</v>
      </c>
      <c r="I38" s="3"/>
      <c r="J38" s="3"/>
      <c r="K38" s="3">
        <v>46</v>
      </c>
      <c r="L38" s="145">
        <v>20</v>
      </c>
      <c r="M38" s="145">
        <v>24</v>
      </c>
      <c r="N38" s="3"/>
      <c r="O38" s="3">
        <v>2</v>
      </c>
      <c r="P38" s="21"/>
      <c r="Q38" s="3"/>
      <c r="R38" s="3"/>
      <c r="S38" s="79"/>
      <c r="T38" s="80"/>
      <c r="U38" s="28"/>
      <c r="V38" s="28"/>
      <c r="W38" s="31">
        <v>46</v>
      </c>
      <c r="X38" s="31"/>
      <c r="Y38" s="35"/>
      <c r="Z38" s="35"/>
      <c r="AA38" s="25"/>
      <c r="AB38" s="25"/>
      <c r="AC38" s="83"/>
      <c r="AD38" s="83"/>
      <c r="AE38" s="99"/>
      <c r="AF38" s="99"/>
    </row>
    <row r="39" spans="1:32" s="51" customFormat="1" ht="30" x14ac:dyDescent="0.25">
      <c r="A39" s="3">
        <v>2</v>
      </c>
      <c r="B39" s="3" t="s">
        <v>163</v>
      </c>
      <c r="C39" s="161" t="s">
        <v>103</v>
      </c>
      <c r="D39" s="11"/>
      <c r="E39" s="3">
        <v>4</v>
      </c>
      <c r="F39" s="175"/>
      <c r="G39" s="176"/>
      <c r="H39" s="3">
        <v>90</v>
      </c>
      <c r="I39" s="3"/>
      <c r="J39" s="3">
        <v>8</v>
      </c>
      <c r="K39" s="3">
        <v>82</v>
      </c>
      <c r="L39" s="3">
        <v>46</v>
      </c>
      <c r="M39" s="3">
        <v>34</v>
      </c>
      <c r="N39" s="3"/>
      <c r="O39" s="3">
        <v>2</v>
      </c>
      <c r="P39" s="21"/>
      <c r="Q39" s="3">
        <v>2</v>
      </c>
      <c r="R39" s="3">
        <v>6</v>
      </c>
      <c r="S39" s="79"/>
      <c r="T39" s="79"/>
      <c r="U39" s="28"/>
      <c r="V39" s="28"/>
      <c r="W39" s="31">
        <v>82</v>
      </c>
      <c r="X39" s="31">
        <v>8</v>
      </c>
      <c r="Y39" s="35"/>
      <c r="Z39" s="35"/>
      <c r="AA39" s="25"/>
      <c r="AB39" s="25"/>
      <c r="AC39" s="83"/>
      <c r="AD39" s="83"/>
      <c r="AE39" s="99"/>
      <c r="AF39" s="99"/>
    </row>
    <row r="40" spans="1:32" s="51" customFormat="1" ht="30" customHeight="1" x14ac:dyDescent="0.25">
      <c r="A40" s="3">
        <v>4</v>
      </c>
      <c r="B40" s="3" t="s">
        <v>164</v>
      </c>
      <c r="C40" s="162" t="s">
        <v>51</v>
      </c>
      <c r="D40" s="3"/>
      <c r="E40" s="156">
        <v>7</v>
      </c>
      <c r="F40" s="175"/>
      <c r="G40" s="176"/>
      <c r="H40" s="3">
        <v>70</v>
      </c>
      <c r="I40" s="3"/>
      <c r="J40" s="3">
        <v>4</v>
      </c>
      <c r="K40" s="3">
        <v>66</v>
      </c>
      <c r="L40" s="3">
        <v>30</v>
      </c>
      <c r="M40" s="3">
        <v>34</v>
      </c>
      <c r="N40" s="3"/>
      <c r="O40" s="3">
        <v>2</v>
      </c>
      <c r="P40" s="21"/>
      <c r="Q40" s="3"/>
      <c r="R40" s="3"/>
      <c r="S40" s="79"/>
      <c r="T40" s="79"/>
      <c r="U40" s="28"/>
      <c r="V40" s="28"/>
      <c r="W40" s="31"/>
      <c r="X40" s="31"/>
      <c r="Y40" s="35"/>
      <c r="Z40" s="35"/>
      <c r="AA40" s="25"/>
      <c r="AB40" s="25"/>
      <c r="AC40" s="83">
        <v>66</v>
      </c>
      <c r="AD40" s="83">
        <v>4</v>
      </c>
      <c r="AE40" s="99"/>
      <c r="AF40" s="99"/>
    </row>
    <row r="41" spans="1:32" s="51" customFormat="1" ht="27.75" customHeight="1" x14ac:dyDescent="0.25">
      <c r="A41" s="3">
        <v>4</v>
      </c>
      <c r="B41" s="3" t="s">
        <v>165</v>
      </c>
      <c r="C41" s="160" t="s">
        <v>156</v>
      </c>
      <c r="D41" s="11"/>
      <c r="E41" s="124">
        <v>7</v>
      </c>
      <c r="F41" s="15"/>
      <c r="G41" s="11"/>
      <c r="H41" s="3">
        <v>44</v>
      </c>
      <c r="I41" s="3"/>
      <c r="J41" s="3">
        <v>2</v>
      </c>
      <c r="K41" s="15">
        <v>42</v>
      </c>
      <c r="L41" s="131">
        <v>28</v>
      </c>
      <c r="M41" s="131">
        <v>12</v>
      </c>
      <c r="N41" s="11"/>
      <c r="O41" s="3">
        <v>2</v>
      </c>
      <c r="P41" s="21"/>
      <c r="Q41" s="3"/>
      <c r="R41" s="3"/>
      <c r="S41" s="79"/>
      <c r="T41" s="79"/>
      <c r="U41" s="28"/>
      <c r="V41" s="28"/>
      <c r="W41" s="31"/>
      <c r="X41" s="31"/>
      <c r="Y41" s="35"/>
      <c r="Z41" s="35"/>
      <c r="AA41" s="25"/>
      <c r="AB41" s="25"/>
      <c r="AC41" s="83">
        <v>42</v>
      </c>
      <c r="AD41" s="83">
        <v>2</v>
      </c>
      <c r="AE41" s="99"/>
      <c r="AF41" s="99"/>
    </row>
    <row r="42" spans="1:32" s="51" customFormat="1" ht="25.5" x14ac:dyDescent="0.25">
      <c r="A42" s="3">
        <v>4</v>
      </c>
      <c r="B42" s="3" t="s">
        <v>166</v>
      </c>
      <c r="C42" s="157" t="s">
        <v>39</v>
      </c>
      <c r="D42" s="11"/>
      <c r="E42" s="156">
        <v>7</v>
      </c>
      <c r="F42" s="15"/>
      <c r="G42" s="11"/>
      <c r="H42" s="3">
        <v>34</v>
      </c>
      <c r="I42" s="3"/>
      <c r="J42" s="3"/>
      <c r="K42" s="3">
        <v>34</v>
      </c>
      <c r="L42" s="145">
        <v>22</v>
      </c>
      <c r="M42" s="145">
        <v>10</v>
      </c>
      <c r="N42" s="3"/>
      <c r="O42" s="3">
        <v>2</v>
      </c>
      <c r="P42" s="21"/>
      <c r="Q42" s="3"/>
      <c r="R42" s="3"/>
      <c r="S42" s="79"/>
      <c r="T42" s="79"/>
      <c r="U42" s="28"/>
      <c r="V42" s="28"/>
      <c r="W42" s="31"/>
      <c r="X42" s="31"/>
      <c r="Y42" s="35"/>
      <c r="Z42" s="35"/>
      <c r="AA42" s="25"/>
      <c r="AB42" s="25"/>
      <c r="AC42" s="83">
        <v>34</v>
      </c>
      <c r="AD42" s="83"/>
      <c r="AE42" s="99"/>
      <c r="AF42" s="99"/>
    </row>
    <row r="43" spans="1:32" s="51" customFormat="1" ht="27.75" customHeight="1" x14ac:dyDescent="0.25">
      <c r="A43" s="3"/>
      <c r="B43" s="130" t="s">
        <v>40</v>
      </c>
      <c r="C43" s="2" t="s">
        <v>31</v>
      </c>
      <c r="D43" s="11"/>
      <c r="E43" s="3"/>
      <c r="F43" s="175"/>
      <c r="G43" s="176"/>
      <c r="H43" s="3">
        <v>0</v>
      </c>
      <c r="I43" s="3"/>
      <c r="J43" s="3"/>
      <c r="K43" s="3"/>
      <c r="L43" s="3"/>
      <c r="M43" s="3"/>
      <c r="N43" s="3"/>
      <c r="O43" s="3"/>
      <c r="P43" s="21"/>
      <c r="Q43" s="3"/>
      <c r="R43" s="3"/>
      <c r="S43" s="79"/>
      <c r="T43" s="79"/>
      <c r="U43" s="28"/>
      <c r="V43" s="28"/>
      <c r="W43" s="31"/>
      <c r="X43" s="31"/>
      <c r="Y43" s="35"/>
      <c r="Z43" s="35"/>
      <c r="AA43" s="25"/>
      <c r="AB43" s="25"/>
      <c r="AC43" s="83"/>
      <c r="AD43" s="83"/>
      <c r="AE43" s="99"/>
      <c r="AF43" s="99"/>
    </row>
    <row r="44" spans="1:32" s="51" customFormat="1" x14ac:dyDescent="0.25">
      <c r="A44" s="3"/>
      <c r="B44" s="11"/>
      <c r="C44" s="14" t="s">
        <v>32</v>
      </c>
      <c r="D44" s="3"/>
      <c r="E44" s="3"/>
      <c r="F44" s="175"/>
      <c r="G44" s="176"/>
      <c r="H44" s="3">
        <v>0</v>
      </c>
      <c r="I44" s="3"/>
      <c r="J44" s="3"/>
      <c r="K44" s="3"/>
      <c r="L44" s="3"/>
      <c r="M44" s="3"/>
      <c r="N44" s="3"/>
      <c r="O44" s="3"/>
      <c r="P44" s="21"/>
      <c r="Q44" s="3"/>
      <c r="R44" s="3"/>
      <c r="S44" s="79"/>
      <c r="T44" s="79"/>
      <c r="U44" s="28"/>
      <c r="V44" s="28"/>
      <c r="W44" s="31"/>
      <c r="X44" s="31"/>
      <c r="Y44" s="35"/>
      <c r="Z44" s="35"/>
      <c r="AA44" s="25"/>
      <c r="AB44" s="25"/>
      <c r="AC44" s="83"/>
      <c r="AD44" s="83"/>
      <c r="AE44" s="99"/>
      <c r="AF44" s="99"/>
    </row>
    <row r="45" spans="1:32" s="51" customFormat="1" x14ac:dyDescent="0.25">
      <c r="A45" s="3"/>
      <c r="B45" s="11"/>
      <c r="C45" s="14" t="s">
        <v>33</v>
      </c>
      <c r="D45" s="3"/>
      <c r="E45" s="3"/>
      <c r="F45" s="175"/>
      <c r="G45" s="176"/>
      <c r="H45" s="3">
        <v>0</v>
      </c>
      <c r="I45" s="3"/>
      <c r="J45" s="3"/>
      <c r="K45" s="3"/>
      <c r="L45" s="3"/>
      <c r="M45" s="3"/>
      <c r="N45" s="3"/>
      <c r="O45" s="3"/>
      <c r="P45" s="21"/>
      <c r="Q45" s="3"/>
      <c r="R45" s="3"/>
      <c r="S45" s="79"/>
      <c r="T45" s="79"/>
      <c r="U45" s="28"/>
      <c r="V45" s="28"/>
      <c r="W45" s="31"/>
      <c r="X45" s="31"/>
      <c r="Y45" s="35"/>
      <c r="Z45" s="35"/>
      <c r="AA45" s="25"/>
      <c r="AB45" s="25"/>
      <c r="AC45" s="83"/>
      <c r="AD45" s="83"/>
      <c r="AE45" s="99"/>
      <c r="AF45" s="99"/>
    </row>
    <row r="46" spans="1:32" s="51" customFormat="1" x14ac:dyDescent="0.25">
      <c r="A46" s="3"/>
      <c r="B46" s="56"/>
      <c r="C46" s="1" t="s">
        <v>34</v>
      </c>
      <c r="D46" s="3"/>
      <c r="E46" s="3"/>
      <c r="F46" s="175"/>
      <c r="G46" s="176"/>
      <c r="H46" s="3"/>
      <c r="I46" s="3"/>
      <c r="J46" s="3"/>
      <c r="K46" s="3"/>
      <c r="L46" s="3"/>
      <c r="M46" s="3"/>
      <c r="N46" s="3"/>
      <c r="O46" s="3"/>
      <c r="P46" s="21"/>
      <c r="Q46" s="3"/>
      <c r="R46" s="3"/>
      <c r="S46" s="79"/>
      <c r="T46" s="79"/>
      <c r="U46" s="28"/>
      <c r="V46" s="28"/>
      <c r="W46" s="31"/>
      <c r="X46" s="31"/>
      <c r="Y46" s="35"/>
      <c r="Z46" s="35"/>
      <c r="AA46" s="25"/>
      <c r="AB46" s="25"/>
      <c r="AC46" s="83"/>
      <c r="AD46" s="83"/>
      <c r="AE46" s="99"/>
      <c r="AF46" s="99"/>
    </row>
    <row r="47" spans="1:32" s="54" customFormat="1" ht="25.5" x14ac:dyDescent="0.25">
      <c r="A47" s="47"/>
      <c r="B47" s="132" t="s">
        <v>41</v>
      </c>
      <c r="C47" s="81" t="s">
        <v>42</v>
      </c>
      <c r="D47" s="44">
        <v>0</v>
      </c>
      <c r="E47" s="44">
        <v>7</v>
      </c>
      <c r="F47" s="199">
        <v>4</v>
      </c>
      <c r="G47" s="207"/>
      <c r="H47" s="44">
        <f>H48+H49+H50+H51+H52+H53+H54+H55+H56+H57+H58</f>
        <v>984</v>
      </c>
      <c r="I47" s="44">
        <f t="shared" ref="I47:AF47" si="32">I48+I49+I50+I51+I52+I53+I54+I55+I56+I57+I58</f>
        <v>0</v>
      </c>
      <c r="J47" s="44">
        <f t="shared" si="32"/>
        <v>58</v>
      </c>
      <c r="K47" s="44">
        <f t="shared" si="32"/>
        <v>926</v>
      </c>
      <c r="L47" s="44">
        <f t="shared" si="32"/>
        <v>438</v>
      </c>
      <c r="M47" s="44">
        <f t="shared" si="32"/>
        <v>472</v>
      </c>
      <c r="N47" s="44">
        <f t="shared" si="32"/>
        <v>0</v>
      </c>
      <c r="O47" s="44">
        <f t="shared" si="32"/>
        <v>16</v>
      </c>
      <c r="P47" s="44">
        <f t="shared" si="32"/>
        <v>0</v>
      </c>
      <c r="Q47" s="44">
        <f t="shared" si="32"/>
        <v>0</v>
      </c>
      <c r="R47" s="44">
        <f t="shared" si="32"/>
        <v>0</v>
      </c>
      <c r="S47" s="44">
        <f t="shared" si="32"/>
        <v>0</v>
      </c>
      <c r="T47" s="44">
        <f t="shared" si="32"/>
        <v>0</v>
      </c>
      <c r="U47" s="44">
        <f t="shared" si="32"/>
        <v>456</v>
      </c>
      <c r="V47" s="44">
        <f t="shared" si="32"/>
        <v>34</v>
      </c>
      <c r="W47" s="44">
        <f t="shared" si="32"/>
        <v>214</v>
      </c>
      <c r="X47" s="44">
        <f t="shared" si="32"/>
        <v>16</v>
      </c>
      <c r="Y47" s="44">
        <f t="shared" si="32"/>
        <v>0</v>
      </c>
      <c r="Z47" s="44">
        <f t="shared" si="32"/>
        <v>0</v>
      </c>
      <c r="AA47" s="44">
        <f t="shared" si="32"/>
        <v>0</v>
      </c>
      <c r="AB47" s="44">
        <f t="shared" si="32"/>
        <v>0</v>
      </c>
      <c r="AC47" s="44">
        <f t="shared" si="32"/>
        <v>170</v>
      </c>
      <c r="AD47" s="44">
        <f t="shared" si="32"/>
        <v>8</v>
      </c>
      <c r="AE47" s="44">
        <f t="shared" si="32"/>
        <v>0</v>
      </c>
      <c r="AF47" s="44">
        <f t="shared" si="32"/>
        <v>0</v>
      </c>
    </row>
    <row r="48" spans="1:32" s="51" customFormat="1" ht="26.25" x14ac:dyDescent="0.25">
      <c r="A48" s="3">
        <v>2</v>
      </c>
      <c r="B48" s="11" t="s">
        <v>43</v>
      </c>
      <c r="C48" s="160" t="s">
        <v>104</v>
      </c>
      <c r="D48" s="3"/>
      <c r="E48" s="121"/>
      <c r="F48" s="175">
        <v>3</v>
      </c>
      <c r="G48" s="176"/>
      <c r="H48" s="3">
        <v>100</v>
      </c>
      <c r="I48" s="3"/>
      <c r="J48" s="3">
        <v>10</v>
      </c>
      <c r="K48" s="3">
        <v>90</v>
      </c>
      <c r="L48" s="3">
        <v>50</v>
      </c>
      <c r="M48" s="3">
        <v>40</v>
      </c>
      <c r="N48" s="3"/>
      <c r="O48" s="3"/>
      <c r="P48" s="21"/>
      <c r="Q48" s="3"/>
      <c r="R48" s="3"/>
      <c r="S48" s="79"/>
      <c r="T48" s="79"/>
      <c r="U48" s="28">
        <v>90</v>
      </c>
      <c r="V48" s="28">
        <v>10</v>
      </c>
      <c r="W48" s="31"/>
      <c r="X48" s="31"/>
      <c r="Y48" s="35"/>
      <c r="Z48" s="35"/>
      <c r="AA48" s="25"/>
      <c r="AB48" s="25"/>
      <c r="AC48" s="83"/>
      <c r="AD48" s="83"/>
      <c r="AE48" s="99"/>
      <c r="AF48" s="99"/>
    </row>
    <row r="49" spans="1:32" s="51" customFormat="1" ht="26.25" x14ac:dyDescent="0.25">
      <c r="A49" s="3">
        <v>2</v>
      </c>
      <c r="B49" s="11" t="s">
        <v>44</v>
      </c>
      <c r="C49" s="160" t="s">
        <v>105</v>
      </c>
      <c r="D49" s="3"/>
      <c r="E49" s="3">
        <v>3</v>
      </c>
      <c r="F49" s="175"/>
      <c r="G49" s="176"/>
      <c r="H49" s="3">
        <v>92</v>
      </c>
      <c r="I49" s="3"/>
      <c r="J49" s="3">
        <v>6</v>
      </c>
      <c r="K49" s="3">
        <v>86</v>
      </c>
      <c r="L49" s="3">
        <v>48</v>
      </c>
      <c r="M49" s="3">
        <v>36</v>
      </c>
      <c r="N49" s="3"/>
      <c r="O49" s="3">
        <v>2</v>
      </c>
      <c r="P49" s="21"/>
      <c r="Q49" s="3"/>
      <c r="R49" s="3"/>
      <c r="S49" s="79"/>
      <c r="T49" s="79"/>
      <c r="U49" s="28">
        <v>86</v>
      </c>
      <c r="V49" s="28">
        <v>6</v>
      </c>
      <c r="W49" s="31"/>
      <c r="X49" s="31"/>
      <c r="Y49" s="35"/>
      <c r="Z49" s="35"/>
      <c r="AA49" s="25"/>
      <c r="AB49" s="25"/>
      <c r="AC49" s="83"/>
      <c r="AD49" s="83"/>
      <c r="AE49" s="99"/>
      <c r="AF49" s="99"/>
    </row>
    <row r="50" spans="1:32" s="51" customFormat="1" ht="63.75" customHeight="1" x14ac:dyDescent="0.25">
      <c r="A50" s="3">
        <v>2</v>
      </c>
      <c r="B50" s="11" t="s">
        <v>45</v>
      </c>
      <c r="C50" s="160" t="s">
        <v>106</v>
      </c>
      <c r="D50" s="3"/>
      <c r="E50" s="120"/>
      <c r="F50" s="175">
        <v>3</v>
      </c>
      <c r="G50" s="176"/>
      <c r="H50" s="3">
        <v>96</v>
      </c>
      <c r="I50" s="3"/>
      <c r="J50" s="3">
        <v>6</v>
      </c>
      <c r="K50" s="3">
        <v>90</v>
      </c>
      <c r="L50" s="3">
        <v>40</v>
      </c>
      <c r="M50" s="3">
        <v>50</v>
      </c>
      <c r="N50" s="3"/>
      <c r="O50" s="3"/>
      <c r="P50" s="21"/>
      <c r="Q50" s="3"/>
      <c r="R50" s="3"/>
      <c r="S50" s="79"/>
      <c r="T50" s="79"/>
      <c r="U50" s="28">
        <v>90</v>
      </c>
      <c r="V50" s="28">
        <v>6</v>
      </c>
      <c r="W50" s="31"/>
      <c r="X50" s="31"/>
      <c r="Y50" s="35"/>
      <c r="Z50" s="35"/>
      <c r="AA50" s="25"/>
      <c r="AB50" s="25"/>
      <c r="AC50" s="83"/>
      <c r="AD50" s="83"/>
      <c r="AE50" s="99"/>
      <c r="AF50" s="99"/>
    </row>
    <row r="51" spans="1:32" s="51" customFormat="1" ht="26.25" customHeight="1" x14ac:dyDescent="0.25">
      <c r="A51" s="3">
        <v>3</v>
      </c>
      <c r="B51" s="11" t="s">
        <v>46</v>
      </c>
      <c r="C51" s="160" t="s">
        <v>107</v>
      </c>
      <c r="D51" s="3"/>
      <c r="E51" s="3"/>
      <c r="F51" s="175">
        <v>4</v>
      </c>
      <c r="G51" s="176"/>
      <c r="H51" s="3">
        <v>272</v>
      </c>
      <c r="I51" s="3"/>
      <c r="J51" s="3">
        <v>18</v>
      </c>
      <c r="K51" s="3">
        <v>254</v>
      </c>
      <c r="L51" s="3">
        <v>100</v>
      </c>
      <c r="M51" s="3">
        <v>152</v>
      </c>
      <c r="N51" s="3"/>
      <c r="O51" s="3">
        <v>2</v>
      </c>
      <c r="P51" s="21"/>
      <c r="Q51" s="3"/>
      <c r="R51" s="3"/>
      <c r="S51" s="79"/>
      <c r="T51" s="79"/>
      <c r="U51" s="28">
        <v>40</v>
      </c>
      <c r="V51" s="28">
        <v>8</v>
      </c>
      <c r="W51" s="31">
        <v>128</v>
      </c>
      <c r="X51" s="31">
        <v>10</v>
      </c>
      <c r="Y51" s="35"/>
      <c r="Z51" s="35"/>
      <c r="AA51" s="25"/>
      <c r="AB51" s="25"/>
      <c r="AC51" s="83"/>
      <c r="AD51" s="83"/>
      <c r="AE51" s="99"/>
      <c r="AF51" s="99"/>
    </row>
    <row r="52" spans="1:32" s="51" customFormat="1" ht="39" customHeight="1" x14ac:dyDescent="0.25">
      <c r="A52" s="3">
        <v>4</v>
      </c>
      <c r="B52" s="11" t="s">
        <v>47</v>
      </c>
      <c r="C52" s="160" t="s">
        <v>108</v>
      </c>
      <c r="D52" s="3"/>
      <c r="E52" s="156">
        <v>7</v>
      </c>
      <c r="F52" s="175"/>
      <c r="G52" s="176"/>
      <c r="H52" s="3">
        <v>40</v>
      </c>
      <c r="I52" s="3"/>
      <c r="J52" s="3">
        <v>2</v>
      </c>
      <c r="K52" s="3">
        <v>38</v>
      </c>
      <c r="L52" s="3">
        <v>26</v>
      </c>
      <c r="M52" s="3">
        <v>10</v>
      </c>
      <c r="N52" s="3"/>
      <c r="O52" s="3">
        <v>2</v>
      </c>
      <c r="P52" s="21"/>
      <c r="Q52" s="3"/>
      <c r="R52" s="3"/>
      <c r="S52" s="79"/>
      <c r="T52" s="79"/>
      <c r="U52" s="28"/>
      <c r="V52" s="28"/>
      <c r="W52" s="31"/>
      <c r="X52" s="31"/>
      <c r="Y52" s="35"/>
      <c r="Z52" s="35"/>
      <c r="AA52" s="25"/>
      <c r="AB52" s="25"/>
      <c r="AC52" s="83">
        <v>38</v>
      </c>
      <c r="AD52" s="83">
        <v>2</v>
      </c>
      <c r="AE52" s="99"/>
      <c r="AF52" s="99"/>
    </row>
    <row r="53" spans="1:32" s="51" customFormat="1" ht="21.75" customHeight="1" x14ac:dyDescent="0.25">
      <c r="A53" s="3">
        <v>4</v>
      </c>
      <c r="B53" s="102" t="s">
        <v>48</v>
      </c>
      <c r="C53" s="163" t="s">
        <v>170</v>
      </c>
      <c r="D53" s="11"/>
      <c r="E53" s="156">
        <v>7</v>
      </c>
      <c r="F53" s="175"/>
      <c r="G53" s="176"/>
      <c r="H53" s="3">
        <v>42</v>
      </c>
      <c r="I53" s="3"/>
      <c r="J53" s="3">
        <v>2</v>
      </c>
      <c r="K53" s="3">
        <v>40</v>
      </c>
      <c r="L53" s="3">
        <v>18</v>
      </c>
      <c r="M53" s="3">
        <v>20</v>
      </c>
      <c r="N53" s="3"/>
      <c r="O53" s="3">
        <v>2</v>
      </c>
      <c r="P53" s="21"/>
      <c r="Q53" s="3"/>
      <c r="R53" s="3"/>
      <c r="S53" s="79"/>
      <c r="T53" s="79"/>
      <c r="U53" s="28"/>
      <c r="V53" s="28"/>
      <c r="W53" s="31"/>
      <c r="X53" s="31"/>
      <c r="Y53" s="35"/>
      <c r="Z53" s="35"/>
      <c r="AA53" s="25"/>
      <c r="AB53" s="25"/>
      <c r="AC53" s="83">
        <v>40</v>
      </c>
      <c r="AD53" s="83">
        <v>2</v>
      </c>
      <c r="AE53" s="99"/>
      <c r="AF53" s="99"/>
    </row>
    <row r="54" spans="1:32" s="51" customFormat="1" ht="45" customHeight="1" x14ac:dyDescent="0.25">
      <c r="A54" s="3">
        <v>2</v>
      </c>
      <c r="B54" s="135" t="s">
        <v>49</v>
      </c>
      <c r="C54" s="158" t="s">
        <v>169</v>
      </c>
      <c r="D54" s="11"/>
      <c r="E54" s="120"/>
      <c r="F54" s="175">
        <v>4</v>
      </c>
      <c r="G54" s="176"/>
      <c r="H54" s="3">
        <v>92</v>
      </c>
      <c r="I54" s="3"/>
      <c r="J54" s="3">
        <v>6</v>
      </c>
      <c r="K54" s="3">
        <v>86</v>
      </c>
      <c r="L54" s="3">
        <v>46</v>
      </c>
      <c r="M54" s="3">
        <v>40</v>
      </c>
      <c r="N54" s="3"/>
      <c r="O54" s="3"/>
      <c r="P54" s="21"/>
      <c r="Q54" s="3"/>
      <c r="R54" s="3"/>
      <c r="S54" s="79"/>
      <c r="T54" s="79"/>
      <c r="U54" s="28"/>
      <c r="V54" s="28"/>
      <c r="W54" s="31">
        <v>86</v>
      </c>
      <c r="X54" s="31">
        <v>6</v>
      </c>
      <c r="Y54" s="35"/>
      <c r="Z54" s="35"/>
      <c r="AA54" s="25"/>
      <c r="AB54" s="25"/>
      <c r="AC54" s="83"/>
      <c r="AD54" s="83"/>
      <c r="AE54" s="99"/>
      <c r="AF54" s="99"/>
    </row>
    <row r="55" spans="1:32" s="51" customFormat="1" ht="33.75" customHeight="1" x14ac:dyDescent="0.25">
      <c r="A55" s="3">
        <v>4</v>
      </c>
      <c r="B55" s="15" t="s">
        <v>50</v>
      </c>
      <c r="C55" s="160" t="s">
        <v>167</v>
      </c>
      <c r="D55" s="11"/>
      <c r="E55" s="156">
        <v>7</v>
      </c>
      <c r="F55" s="175"/>
      <c r="G55" s="176"/>
      <c r="H55" s="3">
        <v>40</v>
      </c>
      <c r="I55" s="3"/>
      <c r="J55" s="3">
        <v>2</v>
      </c>
      <c r="K55" s="3">
        <v>38</v>
      </c>
      <c r="L55" s="3">
        <v>20</v>
      </c>
      <c r="M55" s="3">
        <v>16</v>
      </c>
      <c r="N55" s="3"/>
      <c r="O55" s="3">
        <v>2</v>
      </c>
      <c r="P55" s="21"/>
      <c r="Q55" s="3"/>
      <c r="R55" s="3"/>
      <c r="S55" s="79"/>
      <c r="T55" s="79"/>
      <c r="U55" s="28"/>
      <c r="V55" s="28"/>
      <c r="W55" s="31"/>
      <c r="X55" s="31"/>
      <c r="Y55" s="35"/>
      <c r="Z55" s="35"/>
      <c r="AA55" s="25"/>
      <c r="AB55" s="25"/>
      <c r="AC55" s="83">
        <v>38</v>
      </c>
      <c r="AD55" s="83">
        <v>2</v>
      </c>
      <c r="AE55" s="99"/>
      <c r="AF55" s="99"/>
    </row>
    <row r="56" spans="1:32" s="51" customFormat="1" ht="25.5" x14ac:dyDescent="0.25">
      <c r="A56" s="3">
        <v>4</v>
      </c>
      <c r="B56" s="102" t="s">
        <v>52</v>
      </c>
      <c r="C56" s="158" t="s">
        <v>168</v>
      </c>
      <c r="D56" s="11"/>
      <c r="E56" s="156">
        <v>7</v>
      </c>
      <c r="F56" s="175"/>
      <c r="G56" s="176"/>
      <c r="H56" s="3">
        <v>56</v>
      </c>
      <c r="I56" s="3"/>
      <c r="J56" s="3">
        <v>2</v>
      </c>
      <c r="K56" s="3">
        <v>54</v>
      </c>
      <c r="L56" s="55">
        <v>26</v>
      </c>
      <c r="M56" s="55">
        <v>26</v>
      </c>
      <c r="N56" s="3"/>
      <c r="O56" s="3">
        <v>2</v>
      </c>
      <c r="P56" s="21"/>
      <c r="Q56" s="3"/>
      <c r="R56" s="3"/>
      <c r="S56" s="79"/>
      <c r="T56" s="79"/>
      <c r="U56" s="28"/>
      <c r="V56" s="28"/>
      <c r="W56" s="31"/>
      <c r="X56" s="31"/>
      <c r="Y56" s="35"/>
      <c r="Z56" s="35"/>
      <c r="AA56" s="25"/>
      <c r="AB56" s="25"/>
      <c r="AC56" s="83">
        <v>54</v>
      </c>
      <c r="AD56" s="83">
        <v>2</v>
      </c>
      <c r="AE56" s="99"/>
      <c r="AF56" s="99"/>
    </row>
    <row r="57" spans="1:32" s="51" customFormat="1" ht="21" customHeight="1" x14ac:dyDescent="0.25">
      <c r="A57" s="3">
        <v>4</v>
      </c>
      <c r="B57" s="102" t="s">
        <v>53</v>
      </c>
      <c r="C57" s="158" t="s">
        <v>110</v>
      </c>
      <c r="D57" s="11"/>
      <c r="E57" s="124">
        <v>3</v>
      </c>
      <c r="F57" s="175"/>
      <c r="G57" s="176"/>
      <c r="H57" s="3">
        <v>68</v>
      </c>
      <c r="I57" s="3"/>
      <c r="J57" s="3">
        <v>4</v>
      </c>
      <c r="K57" s="15">
        <v>64</v>
      </c>
      <c r="L57" s="103">
        <v>32</v>
      </c>
      <c r="M57" s="103">
        <v>30</v>
      </c>
      <c r="N57" s="11"/>
      <c r="O57" s="3">
        <v>2</v>
      </c>
      <c r="P57" s="21"/>
      <c r="Q57" s="3"/>
      <c r="R57" s="3"/>
      <c r="S57" s="79"/>
      <c r="T57" s="79"/>
      <c r="U57" s="28">
        <v>64</v>
      </c>
      <c r="V57" s="28">
        <v>4</v>
      </c>
      <c r="W57" s="31"/>
      <c r="X57" s="31"/>
      <c r="Y57" s="35"/>
      <c r="Z57" s="35"/>
      <c r="AA57" s="25"/>
      <c r="AB57" s="25"/>
      <c r="AC57" s="83"/>
      <c r="AD57" s="83"/>
      <c r="AE57" s="99"/>
      <c r="AF57" s="99"/>
    </row>
    <row r="58" spans="1:32" s="51" customFormat="1" ht="40.5" customHeight="1" x14ac:dyDescent="0.25">
      <c r="A58" s="3">
        <v>2</v>
      </c>
      <c r="B58" s="11" t="s">
        <v>185</v>
      </c>
      <c r="C58" s="134" t="s">
        <v>109</v>
      </c>
      <c r="D58" s="11"/>
      <c r="E58" s="124">
        <v>3</v>
      </c>
      <c r="F58" s="15"/>
      <c r="G58" s="11"/>
      <c r="H58" s="3">
        <v>86</v>
      </c>
      <c r="I58" s="3"/>
      <c r="J58" s="3"/>
      <c r="K58" s="15">
        <v>86</v>
      </c>
      <c r="L58" s="131">
        <v>32</v>
      </c>
      <c r="M58" s="131">
        <v>52</v>
      </c>
      <c r="N58" s="11"/>
      <c r="O58" s="3">
        <v>2</v>
      </c>
      <c r="P58" s="21"/>
      <c r="Q58" s="3"/>
      <c r="R58" s="3"/>
      <c r="S58" s="79"/>
      <c r="T58" s="79"/>
      <c r="U58" s="28">
        <v>86</v>
      </c>
      <c r="V58" s="28"/>
      <c r="W58" s="31"/>
      <c r="X58" s="31"/>
      <c r="Y58" s="35"/>
      <c r="Z58" s="35"/>
      <c r="AA58" s="25"/>
      <c r="AB58" s="25"/>
      <c r="AC58" s="83"/>
      <c r="AD58" s="83"/>
      <c r="AE58" s="99"/>
      <c r="AF58" s="99"/>
    </row>
    <row r="59" spans="1:32" s="49" customFormat="1" ht="30.75" customHeight="1" x14ac:dyDescent="0.2">
      <c r="A59" s="6"/>
      <c r="B59" s="10" t="s">
        <v>54</v>
      </c>
      <c r="C59" s="2" t="s">
        <v>31</v>
      </c>
      <c r="D59" s="6"/>
      <c r="E59" s="6"/>
      <c r="F59" s="220"/>
      <c r="G59" s="221"/>
      <c r="H59" s="6"/>
      <c r="I59" s="6"/>
      <c r="J59" s="6"/>
      <c r="K59" s="6"/>
      <c r="L59" s="6"/>
      <c r="M59" s="6"/>
      <c r="N59" s="6"/>
      <c r="O59" s="6"/>
      <c r="P59" s="20"/>
      <c r="Q59" s="6"/>
      <c r="R59" s="6"/>
      <c r="S59" s="18"/>
      <c r="T59" s="18"/>
      <c r="U59" s="27"/>
      <c r="V59" s="27"/>
      <c r="W59" s="30"/>
      <c r="X59" s="30"/>
      <c r="Y59" s="34"/>
      <c r="Z59" s="34"/>
      <c r="AA59" s="24"/>
      <c r="AB59" s="24"/>
      <c r="AC59" s="84"/>
      <c r="AD59" s="84"/>
      <c r="AE59" s="98"/>
      <c r="AF59" s="98"/>
    </row>
    <row r="60" spans="1:32" s="51" customFormat="1" x14ac:dyDescent="0.25">
      <c r="A60" s="3"/>
      <c r="B60" s="11"/>
      <c r="C60" s="14" t="s">
        <v>32</v>
      </c>
      <c r="D60" s="3"/>
      <c r="E60" s="3"/>
      <c r="F60" s="175"/>
      <c r="G60" s="176"/>
      <c r="H60" s="3"/>
      <c r="I60" s="3"/>
      <c r="J60" s="3"/>
      <c r="K60" s="3"/>
      <c r="L60" s="3"/>
      <c r="M60" s="3"/>
      <c r="N60" s="3"/>
      <c r="O60" s="3"/>
      <c r="P60" s="21"/>
      <c r="Q60" s="3"/>
      <c r="R60" s="3"/>
      <c r="S60" s="79"/>
      <c r="T60" s="79"/>
      <c r="U60" s="28"/>
      <c r="V60" s="28"/>
      <c r="W60" s="31"/>
      <c r="X60" s="31"/>
      <c r="Y60" s="35"/>
      <c r="Z60" s="35"/>
      <c r="AA60" s="25"/>
      <c r="AB60" s="25"/>
      <c r="AC60" s="83"/>
      <c r="AD60" s="83"/>
      <c r="AE60" s="99"/>
      <c r="AF60" s="99"/>
    </row>
    <row r="61" spans="1:32" s="51" customFormat="1" x14ac:dyDescent="0.25">
      <c r="A61" s="3"/>
      <c r="B61" s="11"/>
      <c r="C61" s="14" t="s">
        <v>33</v>
      </c>
      <c r="D61" s="3"/>
      <c r="E61" s="3"/>
      <c r="F61" s="175"/>
      <c r="G61" s="176"/>
      <c r="H61" s="3"/>
      <c r="I61" s="3"/>
      <c r="J61" s="3"/>
      <c r="K61" s="3"/>
      <c r="L61" s="3"/>
      <c r="M61" s="3"/>
      <c r="N61" s="3"/>
      <c r="O61" s="3"/>
      <c r="P61" s="21"/>
      <c r="Q61" s="3"/>
      <c r="R61" s="3"/>
      <c r="S61" s="79"/>
      <c r="T61" s="79"/>
      <c r="U61" s="28"/>
      <c r="V61" s="28"/>
      <c r="W61" s="31"/>
      <c r="X61" s="31"/>
      <c r="Y61" s="35"/>
      <c r="Z61" s="35"/>
      <c r="AA61" s="25"/>
      <c r="AB61" s="25"/>
      <c r="AC61" s="83"/>
      <c r="AD61" s="83"/>
      <c r="AE61" s="99"/>
      <c r="AF61" s="99"/>
    </row>
    <row r="62" spans="1:32" s="51" customFormat="1" x14ac:dyDescent="0.25">
      <c r="A62" s="3"/>
      <c r="B62" s="11"/>
      <c r="C62" s="14" t="s">
        <v>34</v>
      </c>
      <c r="D62" s="3"/>
      <c r="E62" s="3"/>
      <c r="F62" s="175"/>
      <c r="G62" s="176"/>
      <c r="H62" s="3"/>
      <c r="I62" s="3"/>
      <c r="J62" s="3"/>
      <c r="K62" s="3"/>
      <c r="L62" s="3"/>
      <c r="M62" s="3"/>
      <c r="N62" s="3"/>
      <c r="O62" s="3"/>
      <c r="P62" s="21"/>
      <c r="Q62" s="3"/>
      <c r="R62" s="3"/>
      <c r="S62" s="79"/>
      <c r="T62" s="79"/>
      <c r="U62" s="28"/>
      <c r="V62" s="28"/>
      <c r="W62" s="31"/>
      <c r="X62" s="31"/>
      <c r="Y62" s="35"/>
      <c r="Z62" s="35"/>
      <c r="AA62" s="25"/>
      <c r="AB62" s="25"/>
      <c r="AC62" s="83"/>
      <c r="AD62" s="83"/>
      <c r="AE62" s="99"/>
      <c r="AF62" s="99"/>
    </row>
    <row r="63" spans="1:32" s="109" customFormat="1" ht="32.25" customHeight="1" x14ac:dyDescent="0.2">
      <c r="A63" s="106"/>
      <c r="B63" s="107" t="s">
        <v>82</v>
      </c>
      <c r="C63" s="108" t="s">
        <v>154</v>
      </c>
      <c r="D63" s="106">
        <f>D64+D70+D77+D84</f>
        <v>0</v>
      </c>
      <c r="E63" s="106">
        <f>E64+E70+E77+E84</f>
        <v>13</v>
      </c>
      <c r="F63" s="278">
        <f>F64+F70+F77+F84</f>
        <v>7</v>
      </c>
      <c r="G63" s="279"/>
      <c r="H63" s="106">
        <f t="shared" ref="H63:AF63" si="33">H64+H70+H77+H84</f>
        <v>2064</v>
      </c>
      <c r="I63" s="106">
        <f t="shared" si="33"/>
        <v>756</v>
      </c>
      <c r="J63" s="106">
        <f t="shared" si="33"/>
        <v>48</v>
      </c>
      <c r="K63" s="106">
        <f t="shared" si="33"/>
        <v>1154</v>
      </c>
      <c r="L63" s="106">
        <f t="shared" si="33"/>
        <v>278</v>
      </c>
      <c r="M63" s="106">
        <f t="shared" si="33"/>
        <v>634</v>
      </c>
      <c r="N63" s="106">
        <f t="shared" si="33"/>
        <v>20</v>
      </c>
      <c r="O63" s="106">
        <f t="shared" si="33"/>
        <v>10</v>
      </c>
      <c r="P63" s="106">
        <f t="shared" si="33"/>
        <v>900</v>
      </c>
      <c r="Q63" s="106">
        <f t="shared" si="33"/>
        <v>0</v>
      </c>
      <c r="R63" s="106">
        <f t="shared" si="33"/>
        <v>36</v>
      </c>
      <c r="S63" s="106">
        <f t="shared" si="33"/>
        <v>0</v>
      </c>
      <c r="T63" s="106">
        <f t="shared" si="33"/>
        <v>0</v>
      </c>
      <c r="U63" s="106">
        <f t="shared" si="33"/>
        <v>0</v>
      </c>
      <c r="V63" s="106">
        <f t="shared" si="33"/>
        <v>0</v>
      </c>
      <c r="W63" s="106">
        <f t="shared" si="33"/>
        <v>304</v>
      </c>
      <c r="X63" s="106">
        <f t="shared" si="33"/>
        <v>10</v>
      </c>
      <c r="Y63" s="106">
        <f t="shared" si="33"/>
        <v>470</v>
      </c>
      <c r="Z63" s="106">
        <f t="shared" si="33"/>
        <v>20</v>
      </c>
      <c r="AA63" s="106">
        <f t="shared" si="33"/>
        <v>604</v>
      </c>
      <c r="AB63" s="106">
        <f t="shared" si="33"/>
        <v>16</v>
      </c>
      <c r="AC63" s="106">
        <f t="shared" si="33"/>
        <v>278</v>
      </c>
      <c r="AD63" s="106">
        <f t="shared" si="33"/>
        <v>0</v>
      </c>
      <c r="AE63" s="106">
        <f t="shared" si="33"/>
        <v>326</v>
      </c>
      <c r="AF63" s="106">
        <f t="shared" si="33"/>
        <v>0</v>
      </c>
    </row>
    <row r="64" spans="1:32" s="72" customFormat="1" ht="54.75" customHeight="1" x14ac:dyDescent="0.2">
      <c r="A64" s="70"/>
      <c r="B64" s="71" t="s">
        <v>55</v>
      </c>
      <c r="C64" s="138" t="s">
        <v>124</v>
      </c>
      <c r="D64" s="70"/>
      <c r="E64" s="70">
        <v>2</v>
      </c>
      <c r="F64" s="177">
        <v>2</v>
      </c>
      <c r="G64" s="178"/>
      <c r="H64" s="70">
        <f>H65+H66+H67+H68</f>
        <v>722</v>
      </c>
      <c r="I64" s="70">
        <f t="shared" ref="I64:AF64" si="34">I65+I66+I67+I68</f>
        <v>288</v>
      </c>
      <c r="J64" s="70">
        <f t="shared" si="34"/>
        <v>26</v>
      </c>
      <c r="K64" s="70">
        <f t="shared" si="34"/>
        <v>410</v>
      </c>
      <c r="L64" s="70">
        <f t="shared" si="34"/>
        <v>88</v>
      </c>
      <c r="M64" s="70">
        <f t="shared" si="34"/>
        <v>162</v>
      </c>
      <c r="N64" s="70">
        <f t="shared" si="34"/>
        <v>20</v>
      </c>
      <c r="O64" s="70">
        <f t="shared" si="34"/>
        <v>0</v>
      </c>
      <c r="P64" s="70">
        <f t="shared" si="34"/>
        <v>288</v>
      </c>
      <c r="Q64" s="70">
        <f t="shared" si="34"/>
        <v>0</v>
      </c>
      <c r="R64" s="70">
        <f t="shared" si="34"/>
        <v>0</v>
      </c>
      <c r="S64" s="70">
        <f t="shared" si="34"/>
        <v>0</v>
      </c>
      <c r="T64" s="70">
        <f t="shared" si="34"/>
        <v>0</v>
      </c>
      <c r="U64" s="70">
        <f t="shared" si="34"/>
        <v>0</v>
      </c>
      <c r="V64" s="70">
        <f t="shared" si="34"/>
        <v>0</v>
      </c>
      <c r="W64" s="70">
        <f t="shared" si="34"/>
        <v>304</v>
      </c>
      <c r="X64" s="70">
        <f t="shared" si="34"/>
        <v>10</v>
      </c>
      <c r="Y64" s="70">
        <f t="shared" si="34"/>
        <v>394</v>
      </c>
      <c r="Z64" s="70">
        <f t="shared" si="34"/>
        <v>14</v>
      </c>
      <c r="AA64" s="70">
        <f t="shared" si="34"/>
        <v>0</v>
      </c>
      <c r="AB64" s="70">
        <f t="shared" si="34"/>
        <v>0</v>
      </c>
      <c r="AC64" s="70">
        <f t="shared" si="34"/>
        <v>0</v>
      </c>
      <c r="AD64" s="70">
        <f t="shared" si="34"/>
        <v>0</v>
      </c>
      <c r="AE64" s="70">
        <f t="shared" si="34"/>
        <v>0</v>
      </c>
      <c r="AF64" s="70">
        <f t="shared" si="34"/>
        <v>0</v>
      </c>
    </row>
    <row r="65" spans="1:32" s="51" customFormat="1" ht="26.25" x14ac:dyDescent="0.25">
      <c r="A65" s="3">
        <v>2.2999999999999998</v>
      </c>
      <c r="B65" s="11" t="s">
        <v>56</v>
      </c>
      <c r="C65" s="134" t="s">
        <v>171</v>
      </c>
      <c r="D65" s="3"/>
      <c r="E65" s="124"/>
      <c r="F65" s="216">
        <v>5</v>
      </c>
      <c r="G65" s="217"/>
      <c r="H65" s="3">
        <v>174</v>
      </c>
      <c r="I65" s="3"/>
      <c r="J65" s="3">
        <v>22</v>
      </c>
      <c r="K65" s="3">
        <v>152</v>
      </c>
      <c r="L65" s="3">
        <v>30</v>
      </c>
      <c r="M65" s="3">
        <v>102</v>
      </c>
      <c r="N65" s="3">
        <v>20</v>
      </c>
      <c r="O65" s="3"/>
      <c r="P65" s="21"/>
      <c r="Q65" s="3"/>
      <c r="R65" s="3"/>
      <c r="S65" s="18"/>
      <c r="T65" s="18"/>
      <c r="U65" s="28"/>
      <c r="V65" s="28"/>
      <c r="W65" s="66">
        <v>88</v>
      </c>
      <c r="X65" s="66">
        <v>10</v>
      </c>
      <c r="Y65" s="67">
        <v>64</v>
      </c>
      <c r="Z65" s="67">
        <v>10</v>
      </c>
      <c r="AA65" s="152"/>
      <c r="AB65" s="25"/>
      <c r="AC65" s="83"/>
      <c r="AD65" s="83"/>
      <c r="AE65" s="99"/>
      <c r="AF65" s="99"/>
    </row>
    <row r="66" spans="1:32" s="51" customFormat="1" ht="30.75" customHeight="1" x14ac:dyDescent="0.25">
      <c r="A66" s="3">
        <v>3</v>
      </c>
      <c r="B66" s="102" t="s">
        <v>83</v>
      </c>
      <c r="C66" s="134" t="s">
        <v>125</v>
      </c>
      <c r="D66" s="11"/>
      <c r="E66" s="3"/>
      <c r="F66" s="218"/>
      <c r="G66" s="219"/>
      <c r="H66" s="3">
        <v>260</v>
      </c>
      <c r="I66" s="3"/>
      <c r="J66" s="3">
        <v>4</v>
      </c>
      <c r="K66" s="3">
        <v>258</v>
      </c>
      <c r="L66" s="3">
        <v>58</v>
      </c>
      <c r="M66" s="3">
        <v>60</v>
      </c>
      <c r="N66" s="3"/>
      <c r="O66" s="3"/>
      <c r="P66" s="21"/>
      <c r="Q66" s="3"/>
      <c r="R66" s="3"/>
      <c r="S66" s="18"/>
      <c r="T66" s="18"/>
      <c r="U66" s="28"/>
      <c r="V66" s="28"/>
      <c r="W66" s="66"/>
      <c r="X66" s="66"/>
      <c r="Y66" s="67">
        <v>258</v>
      </c>
      <c r="Z66" s="67">
        <v>4</v>
      </c>
      <c r="AA66" s="152"/>
      <c r="AB66" s="25"/>
      <c r="AC66" s="83"/>
      <c r="AD66" s="83"/>
      <c r="AE66" s="99"/>
      <c r="AF66" s="99"/>
    </row>
    <row r="67" spans="1:32" s="58" customFormat="1" ht="22.5" customHeight="1" x14ac:dyDescent="0.25">
      <c r="A67" s="16">
        <v>2</v>
      </c>
      <c r="B67" s="36" t="s">
        <v>112</v>
      </c>
      <c r="C67" s="137" t="s">
        <v>57</v>
      </c>
      <c r="D67" s="16"/>
      <c r="E67" s="122">
        <v>4</v>
      </c>
      <c r="F67" s="280"/>
      <c r="G67" s="281"/>
      <c r="H67" s="16">
        <v>144</v>
      </c>
      <c r="I67" s="16">
        <v>144</v>
      </c>
      <c r="J67" s="16"/>
      <c r="K67" s="16"/>
      <c r="L67" s="16"/>
      <c r="M67" s="16"/>
      <c r="N67" s="16"/>
      <c r="O67" s="16"/>
      <c r="P67" s="16">
        <v>144</v>
      </c>
      <c r="Q67" s="16"/>
      <c r="R67" s="16"/>
      <c r="S67" s="16"/>
      <c r="T67" s="16"/>
      <c r="U67" s="16"/>
      <c r="V67" s="16"/>
      <c r="W67" s="143">
        <v>144</v>
      </c>
      <c r="X67" s="143"/>
      <c r="Y67" s="143"/>
      <c r="Z67" s="153"/>
      <c r="AA67" s="153"/>
      <c r="AB67" s="16"/>
      <c r="AC67" s="16"/>
      <c r="AD67" s="16"/>
      <c r="AE67" s="16"/>
      <c r="AF67" s="16"/>
    </row>
    <row r="68" spans="1:32" s="58" customFormat="1" ht="30" x14ac:dyDescent="0.25">
      <c r="A68" s="60">
        <v>2.2999999999999998</v>
      </c>
      <c r="B68" s="77" t="s">
        <v>113</v>
      </c>
      <c r="C68" s="110" t="s">
        <v>84</v>
      </c>
      <c r="D68" s="60"/>
      <c r="E68" s="123">
        <v>4.5</v>
      </c>
      <c r="F68" s="76"/>
      <c r="G68" s="77"/>
      <c r="H68" s="60">
        <v>144</v>
      </c>
      <c r="I68" s="60">
        <v>144</v>
      </c>
      <c r="J68" s="60"/>
      <c r="K68" s="60"/>
      <c r="L68" s="60"/>
      <c r="M68" s="60"/>
      <c r="N68" s="60"/>
      <c r="O68" s="60"/>
      <c r="P68" s="60">
        <v>144</v>
      </c>
      <c r="Q68" s="60"/>
      <c r="R68" s="60"/>
      <c r="S68" s="60"/>
      <c r="T68" s="60"/>
      <c r="U68" s="60"/>
      <c r="V68" s="60"/>
      <c r="W68" s="155">
        <v>72</v>
      </c>
      <c r="X68" s="155"/>
      <c r="Y68" s="155">
        <v>72</v>
      </c>
      <c r="Z68" s="154"/>
      <c r="AA68" s="154"/>
      <c r="AB68" s="60"/>
      <c r="AC68" s="60"/>
      <c r="AD68" s="60"/>
      <c r="AE68" s="60"/>
      <c r="AF68" s="60"/>
    </row>
    <row r="69" spans="1:32" s="51" customFormat="1" ht="45" x14ac:dyDescent="0.25">
      <c r="A69" s="3"/>
      <c r="B69" s="11" t="s">
        <v>61</v>
      </c>
      <c r="C69" s="13" t="s">
        <v>58</v>
      </c>
      <c r="D69" s="3"/>
      <c r="E69" s="3"/>
      <c r="F69" s="175">
        <v>5</v>
      </c>
      <c r="G69" s="176"/>
      <c r="H69" s="3">
        <v>12</v>
      </c>
      <c r="I69" s="3"/>
      <c r="J69" s="3"/>
      <c r="K69" s="3"/>
      <c r="L69" s="3"/>
      <c r="M69" s="3"/>
      <c r="N69" s="3"/>
      <c r="O69" s="3"/>
      <c r="P69" s="21"/>
      <c r="Q69" s="3"/>
      <c r="R69" s="3">
        <v>12</v>
      </c>
      <c r="S69" s="79"/>
      <c r="T69" s="79"/>
      <c r="U69" s="28"/>
      <c r="V69" s="28"/>
      <c r="W69" s="31"/>
      <c r="X69" s="31"/>
      <c r="Y69" s="35"/>
      <c r="Z69" s="35"/>
      <c r="AA69" s="25"/>
      <c r="AB69" s="25"/>
      <c r="AC69" s="83"/>
      <c r="AD69" s="83"/>
      <c r="AE69" s="99"/>
      <c r="AF69" s="99"/>
    </row>
    <row r="70" spans="1:32" s="72" customFormat="1" ht="47.25" customHeight="1" x14ac:dyDescent="0.2">
      <c r="A70" s="70"/>
      <c r="B70" s="71" t="s">
        <v>59</v>
      </c>
      <c r="C70" s="73" t="s">
        <v>192</v>
      </c>
      <c r="D70" s="70"/>
      <c r="E70" s="70">
        <v>5</v>
      </c>
      <c r="F70" s="177">
        <v>1</v>
      </c>
      <c r="G70" s="178"/>
      <c r="H70" s="70">
        <f>H71+H72+H73+H74+H75+H76</f>
        <v>488</v>
      </c>
      <c r="I70" s="70">
        <f t="shared" ref="I70:AF70" si="35">I71+I72+I73+I74+I75+I76</f>
        <v>252</v>
      </c>
      <c r="J70" s="70">
        <f t="shared" si="35"/>
        <v>16</v>
      </c>
      <c r="K70" s="70">
        <f t="shared" si="35"/>
        <v>208</v>
      </c>
      <c r="L70" s="70">
        <f t="shared" si="35"/>
        <v>104</v>
      </c>
      <c r="M70" s="70">
        <f t="shared" si="35"/>
        <v>98</v>
      </c>
      <c r="N70" s="70">
        <f t="shared" si="35"/>
        <v>0</v>
      </c>
      <c r="O70" s="70">
        <f t="shared" si="35"/>
        <v>6</v>
      </c>
      <c r="P70" s="70">
        <f t="shared" si="35"/>
        <v>252</v>
      </c>
      <c r="Q70" s="70">
        <f t="shared" si="35"/>
        <v>0</v>
      </c>
      <c r="R70" s="70">
        <f t="shared" si="35"/>
        <v>12</v>
      </c>
      <c r="S70" s="70">
        <f t="shared" si="35"/>
        <v>0</v>
      </c>
      <c r="T70" s="70">
        <f t="shared" si="35"/>
        <v>0</v>
      </c>
      <c r="U70" s="70">
        <f t="shared" si="35"/>
        <v>0</v>
      </c>
      <c r="V70" s="70">
        <f t="shared" si="35"/>
        <v>0</v>
      </c>
      <c r="W70" s="70">
        <f t="shared" si="35"/>
        <v>0</v>
      </c>
      <c r="X70" s="70">
        <f t="shared" si="35"/>
        <v>0</v>
      </c>
      <c r="Y70" s="70">
        <f t="shared" si="35"/>
        <v>0</v>
      </c>
      <c r="Z70" s="70">
        <f t="shared" si="35"/>
        <v>0</v>
      </c>
      <c r="AA70" s="70">
        <f t="shared" si="35"/>
        <v>460</v>
      </c>
      <c r="AB70" s="70">
        <f t="shared" si="35"/>
        <v>16</v>
      </c>
      <c r="AC70" s="70">
        <f t="shared" si="35"/>
        <v>0</v>
      </c>
      <c r="AD70" s="70">
        <f t="shared" si="35"/>
        <v>0</v>
      </c>
      <c r="AE70" s="70">
        <f t="shared" si="35"/>
        <v>0</v>
      </c>
      <c r="AF70" s="70">
        <f t="shared" si="35"/>
        <v>0</v>
      </c>
    </row>
    <row r="71" spans="1:32" s="51" customFormat="1" ht="40.5" x14ac:dyDescent="0.25">
      <c r="A71" s="3">
        <v>3</v>
      </c>
      <c r="B71" s="12" t="s">
        <v>60</v>
      </c>
      <c r="C71" s="8" t="s">
        <v>116</v>
      </c>
      <c r="D71" s="3"/>
      <c r="E71" s="3">
        <v>6</v>
      </c>
      <c r="F71" s="175"/>
      <c r="G71" s="176"/>
      <c r="H71" s="3">
        <v>74</v>
      </c>
      <c r="I71" s="3"/>
      <c r="J71" s="3">
        <v>4</v>
      </c>
      <c r="K71" s="3">
        <v>70</v>
      </c>
      <c r="L71" s="3">
        <v>26</v>
      </c>
      <c r="M71" s="3">
        <v>42</v>
      </c>
      <c r="N71" s="3">
        <v>0</v>
      </c>
      <c r="O71" s="3">
        <v>2</v>
      </c>
      <c r="P71" s="21"/>
      <c r="Q71" s="3"/>
      <c r="R71" s="3"/>
      <c r="S71" s="79"/>
      <c r="T71" s="79"/>
      <c r="U71" s="28"/>
      <c r="V71" s="28"/>
      <c r="W71" s="31"/>
      <c r="X71" s="31"/>
      <c r="Y71" s="35"/>
      <c r="Z71" s="35"/>
      <c r="AA71" s="25">
        <v>70</v>
      </c>
      <c r="AB71" s="25">
        <v>4</v>
      </c>
      <c r="AC71" s="83"/>
      <c r="AD71" s="83"/>
      <c r="AE71" s="99"/>
      <c r="AF71" s="99"/>
    </row>
    <row r="72" spans="1:32" s="51" customFormat="1" ht="54" x14ac:dyDescent="0.25">
      <c r="A72" s="3">
        <v>3</v>
      </c>
      <c r="B72" s="12" t="s">
        <v>114</v>
      </c>
      <c r="C72" s="8" t="s">
        <v>117</v>
      </c>
      <c r="D72" s="3"/>
      <c r="E72" s="3">
        <v>6</v>
      </c>
      <c r="F72" s="15"/>
      <c r="G72" s="11"/>
      <c r="H72" s="3">
        <v>84</v>
      </c>
      <c r="I72" s="3"/>
      <c r="J72" s="3">
        <v>8</v>
      </c>
      <c r="K72" s="3">
        <v>76</v>
      </c>
      <c r="L72" s="3">
        <v>40</v>
      </c>
      <c r="M72" s="3">
        <v>34</v>
      </c>
      <c r="N72" s="3"/>
      <c r="O72" s="3">
        <v>2</v>
      </c>
      <c r="P72" s="21"/>
      <c r="Q72" s="3"/>
      <c r="R72" s="3"/>
      <c r="S72" s="79"/>
      <c r="T72" s="79"/>
      <c r="U72" s="28"/>
      <c r="V72" s="28"/>
      <c r="W72" s="31"/>
      <c r="X72" s="31"/>
      <c r="Y72" s="35"/>
      <c r="Z72" s="35"/>
      <c r="AA72" s="25">
        <v>76</v>
      </c>
      <c r="AB72" s="25">
        <v>8</v>
      </c>
      <c r="AC72" s="83"/>
      <c r="AD72" s="83"/>
      <c r="AE72" s="99"/>
      <c r="AF72" s="99"/>
    </row>
    <row r="73" spans="1:32" s="51" customFormat="1" ht="27" x14ac:dyDescent="0.25">
      <c r="A73" s="3">
        <v>3</v>
      </c>
      <c r="B73" s="12" t="s">
        <v>115</v>
      </c>
      <c r="C73" s="8" t="s">
        <v>118</v>
      </c>
      <c r="D73" s="3"/>
      <c r="E73" s="125">
        <v>6</v>
      </c>
      <c r="F73" s="175"/>
      <c r="G73" s="176"/>
      <c r="H73" s="3">
        <v>66</v>
      </c>
      <c r="I73" s="3"/>
      <c r="J73" s="3">
        <v>4</v>
      </c>
      <c r="K73" s="3">
        <v>62</v>
      </c>
      <c r="L73" s="3">
        <v>38</v>
      </c>
      <c r="M73" s="3">
        <v>22</v>
      </c>
      <c r="N73" s="3"/>
      <c r="O73" s="3">
        <v>2</v>
      </c>
      <c r="P73" s="21"/>
      <c r="Q73" s="3"/>
      <c r="R73" s="3"/>
      <c r="S73" s="79"/>
      <c r="T73" s="79"/>
      <c r="U73" s="28"/>
      <c r="V73" s="28"/>
      <c r="W73" s="31"/>
      <c r="X73" s="31"/>
      <c r="Y73" s="35"/>
      <c r="Z73" s="35"/>
      <c r="AA73" s="25">
        <v>62</v>
      </c>
      <c r="AB73" s="25">
        <v>4</v>
      </c>
      <c r="AC73" s="83"/>
      <c r="AD73" s="83"/>
      <c r="AE73" s="99"/>
      <c r="AF73" s="99"/>
    </row>
    <row r="74" spans="1:32" s="58" customFormat="1" ht="29.25" customHeight="1" x14ac:dyDescent="0.25">
      <c r="A74" s="16">
        <v>3</v>
      </c>
      <c r="B74" s="37" t="s">
        <v>119</v>
      </c>
      <c r="C74" s="111" t="s">
        <v>57</v>
      </c>
      <c r="D74" s="16"/>
      <c r="E74" s="82">
        <v>6</v>
      </c>
      <c r="F74" s="59"/>
      <c r="G74" s="36"/>
      <c r="H74" s="16">
        <v>144</v>
      </c>
      <c r="I74" s="16">
        <v>144</v>
      </c>
      <c r="J74" s="16"/>
      <c r="K74" s="16"/>
      <c r="L74" s="16"/>
      <c r="M74" s="16"/>
      <c r="N74" s="16"/>
      <c r="O74" s="16"/>
      <c r="P74" s="21">
        <v>144</v>
      </c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144</v>
      </c>
      <c r="AB74" s="16"/>
      <c r="AC74" s="16"/>
      <c r="AD74" s="16"/>
      <c r="AE74" s="16"/>
      <c r="AF74" s="16"/>
    </row>
    <row r="75" spans="1:32" s="61" customFormat="1" ht="33.75" customHeight="1" x14ac:dyDescent="0.25">
      <c r="A75" s="60">
        <v>3</v>
      </c>
      <c r="B75" s="39" t="s">
        <v>120</v>
      </c>
      <c r="C75" s="113" t="s">
        <v>121</v>
      </c>
      <c r="D75" s="60"/>
      <c r="E75" s="123">
        <v>6</v>
      </c>
      <c r="F75" s="173"/>
      <c r="G75" s="174"/>
      <c r="H75" s="60">
        <v>108</v>
      </c>
      <c r="I75" s="60">
        <v>108</v>
      </c>
      <c r="J75" s="60"/>
      <c r="K75" s="60"/>
      <c r="L75" s="60"/>
      <c r="M75" s="60"/>
      <c r="N75" s="60"/>
      <c r="O75" s="60"/>
      <c r="P75" s="21">
        <v>108</v>
      </c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>
        <v>108</v>
      </c>
      <c r="AB75" s="60"/>
      <c r="AC75" s="60"/>
      <c r="AD75" s="60"/>
      <c r="AE75" s="60"/>
      <c r="AF75" s="60"/>
    </row>
    <row r="76" spans="1:32" s="51" customFormat="1" ht="45" x14ac:dyDescent="0.25">
      <c r="A76" s="3">
        <v>4</v>
      </c>
      <c r="B76" s="11" t="s">
        <v>62</v>
      </c>
      <c r="C76" s="13" t="s">
        <v>58</v>
      </c>
      <c r="D76" s="3"/>
      <c r="E76" s="3"/>
      <c r="F76" s="175">
        <v>6</v>
      </c>
      <c r="G76" s="176"/>
      <c r="H76" s="3">
        <v>12</v>
      </c>
      <c r="I76" s="3"/>
      <c r="J76" s="3"/>
      <c r="K76" s="3"/>
      <c r="L76" s="3"/>
      <c r="M76" s="3"/>
      <c r="N76" s="3"/>
      <c r="O76" s="3"/>
      <c r="P76" s="21"/>
      <c r="Q76" s="3"/>
      <c r="R76" s="3">
        <v>12</v>
      </c>
      <c r="S76" s="79"/>
      <c r="T76" s="79"/>
      <c r="U76" s="28"/>
      <c r="V76" s="28"/>
      <c r="W76" s="31"/>
      <c r="X76" s="31"/>
      <c r="Y76" s="35"/>
      <c r="Z76" s="35"/>
      <c r="AA76" s="25"/>
      <c r="AB76" s="25"/>
      <c r="AC76" s="83"/>
      <c r="AD76" s="83"/>
      <c r="AE76" s="99"/>
      <c r="AF76" s="99"/>
    </row>
    <row r="77" spans="1:32" s="72" customFormat="1" ht="70.5" customHeight="1" x14ac:dyDescent="0.2">
      <c r="A77" s="70"/>
      <c r="B77" s="74" t="s">
        <v>172</v>
      </c>
      <c r="C77" s="73" t="s">
        <v>173</v>
      </c>
      <c r="D77" s="70"/>
      <c r="E77" s="70">
        <v>3</v>
      </c>
      <c r="F77" s="177">
        <v>3</v>
      </c>
      <c r="G77" s="178"/>
      <c r="H77" s="70">
        <f>H78+H79+H80+H81+H82+H83</f>
        <v>616</v>
      </c>
      <c r="I77" s="70">
        <f t="shared" ref="I77:AF77" si="36">I78+I79+I80+I81+I82+I83</f>
        <v>216</v>
      </c>
      <c r="J77" s="70">
        <f t="shared" si="36"/>
        <v>0</v>
      </c>
      <c r="K77" s="70">
        <f t="shared" si="36"/>
        <v>388</v>
      </c>
      <c r="L77" s="70">
        <f t="shared" si="36"/>
        <v>74</v>
      </c>
      <c r="M77" s="70">
        <f t="shared" si="36"/>
        <v>312</v>
      </c>
      <c r="N77" s="70">
        <f t="shared" si="36"/>
        <v>0</v>
      </c>
      <c r="O77" s="70">
        <f t="shared" si="36"/>
        <v>2</v>
      </c>
      <c r="P77" s="70">
        <f t="shared" si="36"/>
        <v>216</v>
      </c>
      <c r="Q77" s="70">
        <f t="shared" si="36"/>
        <v>0</v>
      </c>
      <c r="R77" s="70">
        <f t="shared" si="36"/>
        <v>12</v>
      </c>
      <c r="S77" s="70">
        <f t="shared" si="36"/>
        <v>0</v>
      </c>
      <c r="T77" s="70">
        <f t="shared" si="36"/>
        <v>0</v>
      </c>
      <c r="U77" s="70">
        <f t="shared" si="36"/>
        <v>0</v>
      </c>
      <c r="V77" s="70">
        <f t="shared" si="36"/>
        <v>0</v>
      </c>
      <c r="W77" s="70">
        <f t="shared" si="36"/>
        <v>0</v>
      </c>
      <c r="X77" s="70">
        <f t="shared" si="36"/>
        <v>0</v>
      </c>
      <c r="Y77" s="70">
        <f t="shared" si="36"/>
        <v>0</v>
      </c>
      <c r="Z77" s="70">
        <f t="shared" si="36"/>
        <v>0</v>
      </c>
      <c r="AA77" s="70">
        <f t="shared" si="36"/>
        <v>0</v>
      </c>
      <c r="AB77" s="70">
        <f t="shared" si="36"/>
        <v>0</v>
      </c>
      <c r="AC77" s="70">
        <f t="shared" si="36"/>
        <v>278</v>
      </c>
      <c r="AD77" s="70">
        <f t="shared" si="36"/>
        <v>0</v>
      </c>
      <c r="AE77" s="70">
        <f t="shared" si="36"/>
        <v>326</v>
      </c>
      <c r="AF77" s="70">
        <f t="shared" si="36"/>
        <v>0</v>
      </c>
    </row>
    <row r="78" spans="1:32" s="49" customFormat="1" ht="54.75" customHeight="1" x14ac:dyDescent="0.25">
      <c r="A78" s="6">
        <v>4</v>
      </c>
      <c r="B78" s="12" t="s">
        <v>174</v>
      </c>
      <c r="C78" s="14" t="s">
        <v>175</v>
      </c>
      <c r="D78" s="6"/>
      <c r="E78" s="6"/>
      <c r="F78" s="15">
        <v>8</v>
      </c>
      <c r="G78" s="151"/>
      <c r="H78" s="3">
        <v>116</v>
      </c>
      <c r="I78" s="3"/>
      <c r="J78" s="3"/>
      <c r="K78" s="3">
        <v>116</v>
      </c>
      <c r="L78" s="3">
        <v>22</v>
      </c>
      <c r="M78" s="3">
        <v>94</v>
      </c>
      <c r="N78" s="3"/>
      <c r="O78" s="3"/>
      <c r="P78" s="20"/>
      <c r="Q78" s="3"/>
      <c r="R78" s="3"/>
      <c r="S78" s="79"/>
      <c r="T78" s="79"/>
      <c r="U78" s="139"/>
      <c r="V78" s="139"/>
      <c r="W78" s="30"/>
      <c r="X78" s="30"/>
      <c r="Y78" s="34"/>
      <c r="Z78" s="34"/>
      <c r="AA78" s="70"/>
      <c r="AB78" s="70"/>
      <c r="AC78" s="83">
        <v>28</v>
      </c>
      <c r="AD78" s="83"/>
      <c r="AE78" s="99">
        <v>88</v>
      </c>
      <c r="AF78" s="99"/>
    </row>
    <row r="79" spans="1:32" s="51" customFormat="1" ht="47.25" customHeight="1" x14ac:dyDescent="0.25">
      <c r="A79" s="3">
        <v>4</v>
      </c>
      <c r="B79" s="12" t="s">
        <v>176</v>
      </c>
      <c r="C79" s="14" t="s">
        <v>177</v>
      </c>
      <c r="D79" s="3"/>
      <c r="E79" s="124"/>
      <c r="F79" s="146">
        <v>7</v>
      </c>
      <c r="G79" s="147"/>
      <c r="H79" s="3">
        <v>144</v>
      </c>
      <c r="I79" s="3"/>
      <c r="J79" s="3"/>
      <c r="K79" s="3">
        <v>144</v>
      </c>
      <c r="L79" s="3">
        <v>28</v>
      </c>
      <c r="M79" s="3">
        <v>116</v>
      </c>
      <c r="N79" s="3"/>
      <c r="O79" s="3"/>
      <c r="P79" s="21"/>
      <c r="Q79" s="3"/>
      <c r="R79" s="3"/>
      <c r="S79" s="79"/>
      <c r="T79" s="79"/>
      <c r="U79" s="28"/>
      <c r="V79" s="28"/>
      <c r="W79" s="31"/>
      <c r="X79" s="31"/>
      <c r="Y79" s="35"/>
      <c r="Z79" s="35"/>
      <c r="AA79" s="25"/>
      <c r="AB79" s="25"/>
      <c r="AC79" s="83">
        <v>144</v>
      </c>
      <c r="AD79" s="83"/>
      <c r="AE79" s="99">
        <v>0</v>
      </c>
      <c r="AF79" s="99"/>
    </row>
    <row r="80" spans="1:32" s="51" customFormat="1" ht="47.25" customHeight="1" x14ac:dyDescent="0.25">
      <c r="A80" s="3">
        <v>4</v>
      </c>
      <c r="B80" s="12" t="s">
        <v>178</v>
      </c>
      <c r="C80" s="14" t="s">
        <v>179</v>
      </c>
      <c r="D80" s="3"/>
      <c r="E80" s="124">
        <v>8</v>
      </c>
      <c r="F80" s="15"/>
      <c r="G80" s="11"/>
      <c r="H80" s="3">
        <v>128</v>
      </c>
      <c r="I80" s="3"/>
      <c r="J80" s="3"/>
      <c r="K80" s="145">
        <v>128</v>
      </c>
      <c r="L80" s="145">
        <v>24</v>
      </c>
      <c r="M80" s="145">
        <v>102</v>
      </c>
      <c r="N80" s="3"/>
      <c r="O80" s="3">
        <v>2</v>
      </c>
      <c r="P80" s="21"/>
      <c r="Q80" s="3"/>
      <c r="R80" s="3"/>
      <c r="S80" s="79"/>
      <c r="T80" s="79"/>
      <c r="U80" s="28"/>
      <c r="V80" s="28"/>
      <c r="W80" s="31"/>
      <c r="X80" s="31"/>
      <c r="Y80" s="35"/>
      <c r="Z80" s="35"/>
      <c r="AA80" s="25"/>
      <c r="AB80" s="25"/>
      <c r="AC80" s="83">
        <v>70</v>
      </c>
      <c r="AD80" s="83"/>
      <c r="AE80" s="99">
        <v>58</v>
      </c>
      <c r="AF80" s="99"/>
    </row>
    <row r="81" spans="1:33" s="58" customFormat="1" x14ac:dyDescent="0.25">
      <c r="A81" s="16">
        <v>4</v>
      </c>
      <c r="B81" s="37" t="s">
        <v>180</v>
      </c>
      <c r="C81" s="111" t="s">
        <v>57</v>
      </c>
      <c r="D81" s="16"/>
      <c r="E81" s="16">
        <v>7.8</v>
      </c>
      <c r="F81" s="59"/>
      <c r="G81" s="36"/>
      <c r="H81" s="16">
        <v>108</v>
      </c>
      <c r="I81" s="16">
        <v>108</v>
      </c>
      <c r="J81" s="16"/>
      <c r="K81" s="104"/>
      <c r="L81" s="104"/>
      <c r="M81" s="104"/>
      <c r="N81" s="16"/>
      <c r="O81" s="16"/>
      <c r="P81" s="21">
        <v>108</v>
      </c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>
        <v>36</v>
      </c>
      <c r="AD81" s="16"/>
      <c r="AE81" s="16">
        <v>72</v>
      </c>
      <c r="AF81" s="16"/>
    </row>
    <row r="82" spans="1:33" s="61" customFormat="1" ht="33" customHeight="1" x14ac:dyDescent="0.25">
      <c r="A82" s="60">
        <v>4</v>
      </c>
      <c r="B82" s="39" t="s">
        <v>181</v>
      </c>
      <c r="C82" s="113" t="s">
        <v>121</v>
      </c>
      <c r="D82" s="60"/>
      <c r="E82" s="60">
        <v>8</v>
      </c>
      <c r="F82" s="173"/>
      <c r="G82" s="174"/>
      <c r="H82" s="60">
        <v>108</v>
      </c>
      <c r="I82" s="60">
        <v>108</v>
      </c>
      <c r="J82" s="60"/>
      <c r="K82" s="60"/>
      <c r="L82" s="60"/>
      <c r="M82" s="60"/>
      <c r="N82" s="60"/>
      <c r="O82" s="60"/>
      <c r="P82" s="60">
        <v>108</v>
      </c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>
        <v>108</v>
      </c>
      <c r="AF82" s="60"/>
    </row>
    <row r="83" spans="1:33" s="51" customFormat="1" ht="30" x14ac:dyDescent="0.25">
      <c r="A83" s="3"/>
      <c r="B83" s="56" t="s">
        <v>182</v>
      </c>
      <c r="C83" s="13" t="s">
        <v>85</v>
      </c>
      <c r="D83" s="3"/>
      <c r="E83" s="3"/>
      <c r="F83" s="175">
        <v>8</v>
      </c>
      <c r="G83" s="176"/>
      <c r="H83" s="3">
        <v>12</v>
      </c>
      <c r="I83" s="3"/>
      <c r="J83" s="3"/>
      <c r="K83" s="3"/>
      <c r="L83" s="3"/>
      <c r="M83" s="3"/>
      <c r="N83" s="3"/>
      <c r="O83" s="3"/>
      <c r="P83" s="21"/>
      <c r="Q83" s="3"/>
      <c r="R83" s="3">
        <v>12</v>
      </c>
      <c r="S83" s="79"/>
      <c r="T83" s="79"/>
      <c r="U83" s="28"/>
      <c r="V83" s="28"/>
      <c r="W83" s="31"/>
      <c r="X83" s="31"/>
      <c r="Y83" s="35"/>
      <c r="Z83" s="35"/>
      <c r="AA83" s="25"/>
      <c r="AB83" s="25"/>
      <c r="AC83" s="83"/>
      <c r="AD83" s="83"/>
      <c r="AE83" s="99"/>
      <c r="AF83" s="99"/>
    </row>
    <row r="84" spans="1:33" s="72" customFormat="1" ht="42" customHeight="1" x14ac:dyDescent="0.2">
      <c r="A84" s="70"/>
      <c r="B84" s="74" t="s">
        <v>63</v>
      </c>
      <c r="C84" s="75" t="s">
        <v>183</v>
      </c>
      <c r="D84" s="70"/>
      <c r="E84" s="70">
        <v>3</v>
      </c>
      <c r="F84" s="177">
        <v>1</v>
      </c>
      <c r="G84" s="178"/>
      <c r="H84" s="70">
        <f>H85+H86+H87+H88</f>
        <v>238</v>
      </c>
      <c r="I84" s="70">
        <f t="shared" ref="I84:AF84" si="37">I85+I86+I87+I88</f>
        <v>0</v>
      </c>
      <c r="J84" s="70">
        <f t="shared" si="37"/>
        <v>6</v>
      </c>
      <c r="K84" s="70">
        <f t="shared" si="37"/>
        <v>148</v>
      </c>
      <c r="L84" s="70">
        <f t="shared" si="37"/>
        <v>12</v>
      </c>
      <c r="M84" s="70">
        <f t="shared" si="37"/>
        <v>62</v>
      </c>
      <c r="N84" s="70">
        <f t="shared" si="37"/>
        <v>0</v>
      </c>
      <c r="O84" s="70">
        <f t="shared" si="37"/>
        <v>2</v>
      </c>
      <c r="P84" s="70">
        <f t="shared" si="37"/>
        <v>144</v>
      </c>
      <c r="Q84" s="70">
        <f t="shared" si="37"/>
        <v>0</v>
      </c>
      <c r="R84" s="70">
        <f t="shared" si="37"/>
        <v>12</v>
      </c>
      <c r="S84" s="70">
        <f t="shared" si="37"/>
        <v>0</v>
      </c>
      <c r="T84" s="70">
        <f t="shared" si="37"/>
        <v>0</v>
      </c>
      <c r="U84" s="70">
        <f t="shared" si="37"/>
        <v>0</v>
      </c>
      <c r="V84" s="70">
        <f t="shared" si="37"/>
        <v>0</v>
      </c>
      <c r="W84" s="70">
        <f t="shared" si="37"/>
        <v>0</v>
      </c>
      <c r="X84" s="70">
        <f t="shared" si="37"/>
        <v>0</v>
      </c>
      <c r="Y84" s="70">
        <f t="shared" si="37"/>
        <v>76</v>
      </c>
      <c r="Z84" s="70">
        <f t="shared" si="37"/>
        <v>6</v>
      </c>
      <c r="AA84" s="70">
        <f t="shared" si="37"/>
        <v>144</v>
      </c>
      <c r="AB84" s="70">
        <f t="shared" si="37"/>
        <v>0</v>
      </c>
      <c r="AC84" s="70">
        <f t="shared" si="37"/>
        <v>0</v>
      </c>
      <c r="AD84" s="70">
        <f t="shared" si="37"/>
        <v>0</v>
      </c>
      <c r="AE84" s="70">
        <f t="shared" si="37"/>
        <v>0</v>
      </c>
      <c r="AF84" s="70">
        <f t="shared" si="37"/>
        <v>0</v>
      </c>
    </row>
    <row r="85" spans="1:33" s="51" customFormat="1" ht="31.5" customHeight="1" x14ac:dyDescent="0.25">
      <c r="A85" s="3">
        <v>3</v>
      </c>
      <c r="B85" s="12" t="s">
        <v>122</v>
      </c>
      <c r="C85" s="9" t="s">
        <v>111</v>
      </c>
      <c r="D85" s="3"/>
      <c r="E85" s="3">
        <v>5</v>
      </c>
      <c r="F85" s="136"/>
      <c r="G85" s="11"/>
      <c r="H85" s="3">
        <v>82</v>
      </c>
      <c r="I85" s="3"/>
      <c r="J85" s="3">
        <v>6</v>
      </c>
      <c r="K85" s="62">
        <v>76</v>
      </c>
      <c r="L85" s="3">
        <v>12</v>
      </c>
      <c r="M85" s="3">
        <v>62</v>
      </c>
      <c r="N85" s="3"/>
      <c r="O85" s="3">
        <v>2</v>
      </c>
      <c r="P85" s="21"/>
      <c r="Q85" s="3"/>
      <c r="R85" s="3"/>
      <c r="S85" s="79"/>
      <c r="T85" s="79"/>
      <c r="U85" s="28"/>
      <c r="V85" s="28"/>
      <c r="W85" s="31"/>
      <c r="X85" s="31"/>
      <c r="Y85" s="35">
        <v>76</v>
      </c>
      <c r="Z85" s="35">
        <v>6</v>
      </c>
      <c r="AA85" s="25"/>
      <c r="AB85" s="25"/>
      <c r="AC85" s="83"/>
      <c r="AD85" s="83"/>
      <c r="AE85" s="100"/>
      <c r="AF85" s="100"/>
    </row>
    <row r="86" spans="1:33" s="58" customFormat="1" ht="24" customHeight="1" x14ac:dyDescent="0.25">
      <c r="A86" s="16">
        <v>3</v>
      </c>
      <c r="B86" s="140" t="s">
        <v>123</v>
      </c>
      <c r="C86" s="141" t="s">
        <v>57</v>
      </c>
      <c r="D86" s="16"/>
      <c r="E86" s="16">
        <v>6</v>
      </c>
      <c r="F86" s="142"/>
      <c r="G86" s="36"/>
      <c r="H86" s="16">
        <v>72</v>
      </c>
      <c r="I86" s="16"/>
      <c r="J86" s="16"/>
      <c r="K86" s="143"/>
      <c r="L86" s="16"/>
      <c r="M86" s="16"/>
      <c r="N86" s="16"/>
      <c r="O86" s="16"/>
      <c r="P86" s="16">
        <v>72</v>
      </c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>
        <v>72</v>
      </c>
      <c r="AB86" s="16"/>
      <c r="AC86" s="16"/>
      <c r="AD86" s="16"/>
      <c r="AE86" s="16"/>
      <c r="AF86" s="16"/>
    </row>
    <row r="87" spans="1:33" s="61" customFormat="1" x14ac:dyDescent="0.25">
      <c r="A87" s="60">
        <v>3</v>
      </c>
      <c r="B87" s="38" t="s">
        <v>184</v>
      </c>
      <c r="C87" s="112" t="s">
        <v>121</v>
      </c>
      <c r="D87" s="60"/>
      <c r="E87" s="60">
        <v>6</v>
      </c>
      <c r="F87" s="173"/>
      <c r="G87" s="174"/>
      <c r="H87" s="60">
        <v>72</v>
      </c>
      <c r="I87" s="60"/>
      <c r="J87" s="60"/>
      <c r="K87" s="60">
        <v>72</v>
      </c>
      <c r="L87" s="60"/>
      <c r="M87" s="60"/>
      <c r="N87" s="60"/>
      <c r="O87" s="60"/>
      <c r="P87" s="60">
        <v>72</v>
      </c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>
        <v>72</v>
      </c>
      <c r="AB87" s="60"/>
      <c r="AC87" s="60"/>
      <c r="AD87" s="60"/>
      <c r="AE87" s="60"/>
      <c r="AF87" s="60"/>
    </row>
    <row r="88" spans="1:33" s="51" customFormat="1" ht="45" x14ac:dyDescent="0.25">
      <c r="A88" s="3"/>
      <c r="B88" s="11" t="s">
        <v>64</v>
      </c>
      <c r="C88" s="13" t="s">
        <v>58</v>
      </c>
      <c r="D88" s="3"/>
      <c r="E88" s="3"/>
      <c r="F88" s="214">
        <v>6</v>
      </c>
      <c r="G88" s="214"/>
      <c r="H88" s="3">
        <v>12</v>
      </c>
      <c r="I88" s="3"/>
      <c r="J88" s="3"/>
      <c r="K88" s="3"/>
      <c r="L88" s="3"/>
      <c r="M88" s="3"/>
      <c r="N88" s="3"/>
      <c r="O88" s="3"/>
      <c r="P88" s="21"/>
      <c r="Q88" s="3"/>
      <c r="R88" s="3">
        <v>12</v>
      </c>
      <c r="S88" s="79"/>
      <c r="T88" s="79"/>
      <c r="U88" s="28"/>
      <c r="V88" s="28"/>
      <c r="W88" s="31"/>
      <c r="X88" s="31"/>
      <c r="Y88" s="35"/>
      <c r="Z88" s="35"/>
      <c r="AA88" s="25"/>
      <c r="AB88" s="25"/>
      <c r="AC88" s="83"/>
      <c r="AD88" s="83"/>
      <c r="AE88" s="100"/>
      <c r="AF88" s="100"/>
    </row>
    <row r="89" spans="1:33" s="116" customFormat="1" ht="24" customHeight="1" x14ac:dyDescent="0.2">
      <c r="A89" s="115"/>
      <c r="B89" s="168" t="s">
        <v>66</v>
      </c>
      <c r="C89" s="169"/>
      <c r="D89" s="115">
        <f t="shared" ref="D89:G89" si="38">D14+D31+D47+D63</f>
        <v>8</v>
      </c>
      <c r="E89" s="115">
        <f t="shared" si="38"/>
        <v>37</v>
      </c>
      <c r="F89" s="115">
        <f t="shared" si="38"/>
        <v>14</v>
      </c>
      <c r="G89" s="115">
        <f t="shared" si="38"/>
        <v>0</v>
      </c>
      <c r="H89" s="115">
        <f t="shared" ref="H89:AF89" si="39">H14+H31+H47+H63</f>
        <v>5364</v>
      </c>
      <c r="I89" s="115">
        <f t="shared" si="39"/>
        <v>756</v>
      </c>
      <c r="J89" s="115">
        <f t="shared" si="39"/>
        <v>144</v>
      </c>
      <c r="K89" s="115">
        <f t="shared" si="39"/>
        <v>4358</v>
      </c>
      <c r="L89" s="115">
        <f t="shared" si="39"/>
        <v>1654</v>
      </c>
      <c r="M89" s="115">
        <f t="shared" si="39"/>
        <v>2388</v>
      </c>
      <c r="N89" s="115">
        <f t="shared" si="39"/>
        <v>20</v>
      </c>
      <c r="O89" s="115">
        <f t="shared" si="39"/>
        <v>72</v>
      </c>
      <c r="P89" s="115">
        <f t="shared" si="39"/>
        <v>900</v>
      </c>
      <c r="Q89" s="115">
        <f t="shared" si="39"/>
        <v>2</v>
      </c>
      <c r="R89" s="115">
        <f t="shared" si="39"/>
        <v>42</v>
      </c>
      <c r="S89" s="115">
        <f t="shared" si="39"/>
        <v>612</v>
      </c>
      <c r="T89" s="115">
        <f t="shared" si="39"/>
        <v>864</v>
      </c>
      <c r="U89" s="115">
        <f t="shared" si="39"/>
        <v>516</v>
      </c>
      <c r="V89" s="115">
        <f t="shared" si="39"/>
        <v>38</v>
      </c>
      <c r="W89" s="115">
        <f t="shared" si="39"/>
        <v>790</v>
      </c>
      <c r="X89" s="115">
        <f t="shared" si="39"/>
        <v>38</v>
      </c>
      <c r="Y89" s="115">
        <f t="shared" si="39"/>
        <v>522</v>
      </c>
      <c r="Z89" s="115">
        <f t="shared" si="39"/>
        <v>24</v>
      </c>
      <c r="AA89" s="115">
        <f t="shared" si="39"/>
        <v>796</v>
      </c>
      <c r="AB89" s="115">
        <f t="shared" si="39"/>
        <v>26</v>
      </c>
      <c r="AC89" s="115">
        <f t="shared" si="39"/>
        <v>638</v>
      </c>
      <c r="AD89" s="115">
        <f t="shared" si="39"/>
        <v>14</v>
      </c>
      <c r="AE89" s="115">
        <f t="shared" si="39"/>
        <v>362</v>
      </c>
      <c r="AF89" s="115">
        <f t="shared" si="39"/>
        <v>0</v>
      </c>
    </row>
    <row r="90" spans="1:33" s="57" customFormat="1" ht="14.25" x14ac:dyDescent="0.2">
      <c r="A90" s="44"/>
      <c r="B90" s="46" t="s">
        <v>65</v>
      </c>
      <c r="C90" s="44" t="s">
        <v>31</v>
      </c>
      <c r="D90" s="44"/>
      <c r="E90" s="44"/>
      <c r="F90" s="212"/>
      <c r="G90" s="213"/>
      <c r="H90" s="44">
        <f>T90+U90+W90+Y90+AA90+AC90+AE90</f>
        <v>216</v>
      </c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>
        <v>36</v>
      </c>
      <c r="V90" s="44"/>
      <c r="W90" s="44">
        <v>36</v>
      </c>
      <c r="X90" s="44"/>
      <c r="Y90" s="44">
        <v>36</v>
      </c>
      <c r="Z90" s="44"/>
      <c r="AA90" s="44">
        <v>36</v>
      </c>
      <c r="AB90" s="44"/>
      <c r="AC90" s="44">
        <v>36</v>
      </c>
      <c r="AD90" s="44"/>
      <c r="AE90" s="44">
        <v>36</v>
      </c>
      <c r="AF90" s="44"/>
    </row>
    <row r="91" spans="1:33" s="51" customFormat="1" x14ac:dyDescent="0.25">
      <c r="A91" s="3"/>
      <c r="B91" s="11"/>
      <c r="C91" s="14" t="s">
        <v>32</v>
      </c>
      <c r="D91" s="3"/>
      <c r="E91" s="3"/>
      <c r="F91" s="175"/>
      <c r="G91" s="176"/>
      <c r="H91" s="44">
        <f>T91+U91+W91+Y91+AA91+AC91+AE91</f>
        <v>66</v>
      </c>
      <c r="I91" s="44"/>
      <c r="J91" s="3"/>
      <c r="K91" s="3"/>
      <c r="L91" s="3"/>
      <c r="M91" s="3"/>
      <c r="N91" s="3"/>
      <c r="O91" s="3"/>
      <c r="P91" s="21"/>
      <c r="Q91" s="3"/>
      <c r="R91" s="3"/>
      <c r="S91" s="79"/>
      <c r="T91" s="79"/>
      <c r="U91" s="28">
        <v>6</v>
      </c>
      <c r="V91" s="28"/>
      <c r="W91" s="31">
        <v>12</v>
      </c>
      <c r="X91" s="31"/>
      <c r="Y91" s="35">
        <v>6</v>
      </c>
      <c r="Z91" s="35"/>
      <c r="AA91" s="25">
        <v>18</v>
      </c>
      <c r="AB91" s="25"/>
      <c r="AC91" s="83">
        <v>12</v>
      </c>
      <c r="AD91" s="83"/>
      <c r="AE91" s="100">
        <v>12</v>
      </c>
      <c r="AF91" s="100"/>
      <c r="AG91" s="69"/>
    </row>
    <row r="92" spans="1:33" s="51" customFormat="1" x14ac:dyDescent="0.25">
      <c r="A92" s="3"/>
      <c r="B92" s="11"/>
      <c r="C92" s="14" t="s">
        <v>33</v>
      </c>
      <c r="D92" s="3"/>
      <c r="E92" s="3"/>
      <c r="F92" s="175"/>
      <c r="G92" s="176"/>
      <c r="H92" s="44">
        <f>T92+U92+W92+Y92+AA92+AC92+AE92</f>
        <v>150</v>
      </c>
      <c r="I92" s="44"/>
      <c r="J92" s="3"/>
      <c r="K92" s="3"/>
      <c r="L92" s="3"/>
      <c r="M92" s="3"/>
      <c r="N92" s="3"/>
      <c r="O92" s="3"/>
      <c r="P92" s="21"/>
      <c r="Q92" s="3"/>
      <c r="R92" s="3"/>
      <c r="S92" s="79"/>
      <c r="T92" s="79"/>
      <c r="U92" s="28">
        <v>30</v>
      </c>
      <c r="V92" s="28"/>
      <c r="W92" s="31">
        <v>24</v>
      </c>
      <c r="X92" s="31"/>
      <c r="Y92" s="35">
        <v>30</v>
      </c>
      <c r="Z92" s="35"/>
      <c r="AA92" s="25">
        <v>18</v>
      </c>
      <c r="AB92" s="25"/>
      <c r="AC92" s="83">
        <v>24</v>
      </c>
      <c r="AD92" s="83"/>
      <c r="AE92" s="100">
        <v>24</v>
      </c>
      <c r="AF92" s="100"/>
      <c r="AG92" s="69"/>
    </row>
    <row r="93" spans="1:33" s="51" customFormat="1" x14ac:dyDescent="0.25">
      <c r="A93" s="3"/>
      <c r="B93" s="11"/>
      <c r="C93" s="14" t="s">
        <v>34</v>
      </c>
      <c r="D93" s="3"/>
      <c r="E93" s="3"/>
      <c r="F93" s="175"/>
      <c r="G93" s="176"/>
      <c r="H93" s="44">
        <f>T93+U93+W93+Y93+AA93+AC93+AE93</f>
        <v>0</v>
      </c>
      <c r="I93" s="44"/>
      <c r="J93" s="3"/>
      <c r="K93" s="3"/>
      <c r="L93" s="3"/>
      <c r="M93" s="3"/>
      <c r="N93" s="3"/>
      <c r="O93" s="3"/>
      <c r="P93" s="21"/>
      <c r="Q93" s="3"/>
      <c r="R93" s="3"/>
      <c r="S93" s="79"/>
      <c r="T93" s="79"/>
      <c r="U93" s="28"/>
      <c r="V93" s="28"/>
      <c r="W93" s="31"/>
      <c r="X93" s="31"/>
      <c r="Y93" s="35"/>
      <c r="Z93" s="35"/>
      <c r="AA93" s="25"/>
      <c r="AB93" s="25"/>
      <c r="AC93" s="83"/>
      <c r="AD93" s="83"/>
      <c r="AE93" s="100"/>
      <c r="AF93" s="100"/>
      <c r="AG93" s="69"/>
    </row>
    <row r="94" spans="1:33" s="69" customFormat="1" ht="32.25" customHeight="1" x14ac:dyDescent="0.25">
      <c r="A94" s="62"/>
      <c r="B94" s="63" t="s">
        <v>68</v>
      </c>
      <c r="C94" s="50" t="s">
        <v>67</v>
      </c>
      <c r="D94" s="62"/>
      <c r="E94" s="62"/>
      <c r="F94" s="193"/>
      <c r="G94" s="194"/>
      <c r="H94" s="40">
        <v>144</v>
      </c>
      <c r="I94" s="40"/>
      <c r="J94" s="62"/>
      <c r="K94" s="40">
        <v>144</v>
      </c>
      <c r="L94" s="62"/>
      <c r="M94" s="62"/>
      <c r="N94" s="62"/>
      <c r="O94" s="62"/>
      <c r="P94" s="64"/>
      <c r="Q94" s="62"/>
      <c r="R94" s="62"/>
      <c r="S94" s="80"/>
      <c r="T94" s="80"/>
      <c r="U94" s="65"/>
      <c r="V94" s="65"/>
      <c r="W94" s="66"/>
      <c r="X94" s="66"/>
      <c r="Y94" s="67"/>
      <c r="Z94" s="67"/>
      <c r="AA94" s="41"/>
      <c r="AB94" s="68"/>
      <c r="AC94" s="89"/>
      <c r="AD94" s="89"/>
      <c r="AE94" s="100">
        <v>144</v>
      </c>
      <c r="AF94" s="100"/>
    </row>
    <row r="95" spans="1:33" s="69" customFormat="1" ht="74.25" customHeight="1" x14ac:dyDescent="0.25">
      <c r="A95" s="62"/>
      <c r="B95" s="170" t="s">
        <v>69</v>
      </c>
      <c r="C95" s="50" t="s">
        <v>70</v>
      </c>
      <c r="D95" s="62"/>
      <c r="E95" s="62"/>
      <c r="F95" s="193"/>
      <c r="G95" s="194"/>
      <c r="H95" s="40">
        <v>216</v>
      </c>
      <c r="I95" s="40"/>
      <c r="J95" s="62"/>
      <c r="K95" s="40">
        <v>216</v>
      </c>
      <c r="L95" s="62"/>
      <c r="M95" s="62"/>
      <c r="N95" s="62"/>
      <c r="O95" s="62"/>
      <c r="P95" s="64"/>
      <c r="Q95" s="62"/>
      <c r="R95" s="62"/>
      <c r="S95" s="80"/>
      <c r="T95" s="80"/>
      <c r="U95" s="65"/>
      <c r="V95" s="65"/>
      <c r="W95" s="66"/>
      <c r="X95" s="66"/>
      <c r="Y95" s="67"/>
      <c r="Z95" s="67"/>
      <c r="AA95" s="41"/>
      <c r="AB95" s="68"/>
      <c r="AC95" s="89"/>
      <c r="AD95" s="89"/>
      <c r="AE95" s="100">
        <v>216</v>
      </c>
      <c r="AF95" s="100"/>
    </row>
    <row r="96" spans="1:33" s="51" customFormat="1" ht="21" x14ac:dyDescent="0.25">
      <c r="A96" s="266"/>
      <c r="B96" s="171"/>
      <c r="C96" s="114" t="s">
        <v>91</v>
      </c>
      <c r="D96" s="11"/>
      <c r="E96" s="3"/>
      <c r="F96" s="15"/>
      <c r="G96" s="11"/>
      <c r="H96" s="3">
        <v>180</v>
      </c>
      <c r="I96" s="3"/>
      <c r="J96" s="3"/>
      <c r="K96" s="3">
        <v>180</v>
      </c>
      <c r="L96" s="3"/>
      <c r="M96" s="3"/>
      <c r="N96" s="3"/>
      <c r="O96" s="3"/>
      <c r="P96" s="21"/>
      <c r="Q96" s="3"/>
      <c r="R96" s="3"/>
      <c r="S96" s="79"/>
      <c r="T96" s="79"/>
      <c r="U96" s="28"/>
      <c r="V96" s="28"/>
      <c r="W96" s="31"/>
      <c r="X96" s="31"/>
      <c r="Y96" s="35"/>
      <c r="Z96" s="35"/>
      <c r="AA96" s="25"/>
      <c r="AB96" s="25"/>
      <c r="AC96" s="83"/>
      <c r="AD96" s="83"/>
      <c r="AE96" s="99"/>
      <c r="AF96" s="99"/>
    </row>
    <row r="97" spans="1:32" s="51" customFormat="1" ht="21" x14ac:dyDescent="0.25">
      <c r="A97" s="267"/>
      <c r="B97" s="172"/>
      <c r="C97" s="114" t="s">
        <v>92</v>
      </c>
      <c r="D97" s="11"/>
      <c r="E97" s="3"/>
      <c r="F97" s="15"/>
      <c r="G97" s="11"/>
      <c r="H97" s="3">
        <v>36</v>
      </c>
      <c r="I97" s="3"/>
      <c r="J97" s="3"/>
      <c r="K97" s="3">
        <v>36</v>
      </c>
      <c r="L97" s="3"/>
      <c r="M97" s="3"/>
      <c r="N97" s="3"/>
      <c r="O97" s="3"/>
      <c r="P97" s="21"/>
      <c r="Q97" s="3"/>
      <c r="R97" s="3"/>
      <c r="S97" s="79"/>
      <c r="T97" s="79"/>
      <c r="U97" s="28"/>
      <c r="V97" s="28"/>
      <c r="W97" s="31"/>
      <c r="X97" s="31"/>
      <c r="Y97" s="35"/>
      <c r="Z97" s="35"/>
      <c r="AA97" s="25"/>
      <c r="AB97" s="25"/>
      <c r="AC97" s="83"/>
      <c r="AD97" s="83"/>
      <c r="AE97" s="99"/>
      <c r="AF97" s="99"/>
    </row>
    <row r="98" spans="1:32" s="88" customFormat="1" thickBot="1" x14ac:dyDescent="0.25">
      <c r="A98" s="85"/>
      <c r="B98" s="86"/>
      <c r="C98" s="87" t="s">
        <v>71</v>
      </c>
      <c r="D98" s="85">
        <f t="shared" ref="D98:G98" si="40">D89+D90+D94+D95</f>
        <v>8</v>
      </c>
      <c r="E98" s="85">
        <f t="shared" si="40"/>
        <v>37</v>
      </c>
      <c r="F98" s="85">
        <f t="shared" si="40"/>
        <v>14</v>
      </c>
      <c r="G98" s="85">
        <f t="shared" si="40"/>
        <v>0</v>
      </c>
      <c r="H98" s="85">
        <f>H89+H90+H94+H95</f>
        <v>5940</v>
      </c>
      <c r="I98" s="85">
        <f t="shared" ref="I98:AF98" si="41">I89+I90+I94+I95</f>
        <v>756</v>
      </c>
      <c r="J98" s="85">
        <f t="shared" si="41"/>
        <v>144</v>
      </c>
      <c r="K98" s="85">
        <f t="shared" si="41"/>
        <v>4718</v>
      </c>
      <c r="L98" s="85">
        <f t="shared" si="41"/>
        <v>1654</v>
      </c>
      <c r="M98" s="85">
        <f t="shared" si="41"/>
        <v>2388</v>
      </c>
      <c r="N98" s="85">
        <f t="shared" si="41"/>
        <v>20</v>
      </c>
      <c r="O98" s="85">
        <f t="shared" si="41"/>
        <v>72</v>
      </c>
      <c r="P98" s="85">
        <f t="shared" si="41"/>
        <v>900</v>
      </c>
      <c r="Q98" s="85">
        <f t="shared" si="41"/>
        <v>2</v>
      </c>
      <c r="R98" s="85">
        <f t="shared" si="41"/>
        <v>42</v>
      </c>
      <c r="S98" s="85">
        <f t="shared" si="41"/>
        <v>612</v>
      </c>
      <c r="T98" s="85">
        <f t="shared" si="41"/>
        <v>864</v>
      </c>
      <c r="U98" s="85">
        <f t="shared" si="41"/>
        <v>552</v>
      </c>
      <c r="V98" s="85">
        <f t="shared" si="41"/>
        <v>38</v>
      </c>
      <c r="W98" s="85">
        <f t="shared" si="41"/>
        <v>826</v>
      </c>
      <c r="X98" s="85">
        <f t="shared" si="41"/>
        <v>38</v>
      </c>
      <c r="Y98" s="85">
        <f t="shared" si="41"/>
        <v>558</v>
      </c>
      <c r="Z98" s="85">
        <f t="shared" si="41"/>
        <v>24</v>
      </c>
      <c r="AA98" s="85">
        <f t="shared" si="41"/>
        <v>832</v>
      </c>
      <c r="AB98" s="85">
        <f t="shared" si="41"/>
        <v>26</v>
      </c>
      <c r="AC98" s="85">
        <f t="shared" si="41"/>
        <v>674</v>
      </c>
      <c r="AD98" s="85">
        <f t="shared" si="41"/>
        <v>14</v>
      </c>
      <c r="AE98" s="85">
        <f t="shared" si="41"/>
        <v>758</v>
      </c>
      <c r="AF98" s="85">
        <f t="shared" si="41"/>
        <v>0</v>
      </c>
    </row>
    <row r="99" spans="1:32" s="49" customFormat="1" ht="37.5" customHeight="1" thickBot="1" x14ac:dyDescent="0.25">
      <c r="A99" s="6"/>
      <c r="B99" s="10"/>
      <c r="C99" s="117" t="s">
        <v>94</v>
      </c>
      <c r="D99" s="10"/>
      <c r="E99" s="6"/>
      <c r="F99" s="48"/>
      <c r="G99" s="10"/>
      <c r="H99" s="6"/>
      <c r="I99" s="6"/>
      <c r="J99" s="6"/>
      <c r="K99" s="40">
        <v>900</v>
      </c>
      <c r="L99" s="40"/>
      <c r="M99" s="40"/>
      <c r="N99" s="40"/>
      <c r="O99" s="40"/>
      <c r="P99" s="40">
        <f>P100+P103</f>
        <v>900</v>
      </c>
      <c r="Q99" s="40"/>
      <c r="R99" s="40"/>
      <c r="S99" s="40"/>
      <c r="T99" s="40"/>
      <c r="U99" s="40"/>
      <c r="V99" s="40"/>
      <c r="W99" s="40">
        <f>W100+W103</f>
        <v>216</v>
      </c>
      <c r="X99" s="40">
        <f t="shared" ref="X99:AE99" si="42">X100+X103</f>
        <v>0</v>
      </c>
      <c r="Y99" s="40">
        <f t="shared" si="42"/>
        <v>72</v>
      </c>
      <c r="Z99" s="40">
        <f t="shared" si="42"/>
        <v>0</v>
      </c>
      <c r="AA99" s="40">
        <f t="shared" si="42"/>
        <v>72</v>
      </c>
      <c r="AB99" s="40">
        <f t="shared" si="42"/>
        <v>0</v>
      </c>
      <c r="AC99" s="40">
        <f t="shared" si="42"/>
        <v>360</v>
      </c>
      <c r="AD99" s="40">
        <f t="shared" si="42"/>
        <v>0</v>
      </c>
      <c r="AE99" s="40">
        <f t="shared" si="42"/>
        <v>180</v>
      </c>
      <c r="AF99" s="40"/>
    </row>
    <row r="100" spans="1:32" s="49" customFormat="1" thickBot="1" x14ac:dyDescent="0.25">
      <c r="A100" s="6"/>
      <c r="B100" s="10"/>
      <c r="C100" s="117" t="s">
        <v>57</v>
      </c>
      <c r="D100" s="10"/>
      <c r="E100" s="6"/>
      <c r="F100" s="48"/>
      <c r="G100" s="10"/>
      <c r="H100" s="6"/>
      <c r="I100" s="6"/>
      <c r="J100" s="6"/>
      <c r="K100" s="40">
        <v>468</v>
      </c>
      <c r="L100" s="40"/>
      <c r="M100" s="40"/>
      <c r="N100" s="40"/>
      <c r="O100" s="40"/>
      <c r="P100" s="40">
        <f>W100+Y100+AA100+AC100+AE100</f>
        <v>468</v>
      </c>
      <c r="Q100" s="40"/>
      <c r="R100" s="40"/>
      <c r="S100" s="40"/>
      <c r="T100" s="40"/>
      <c r="U100" s="40"/>
      <c r="V100" s="40"/>
      <c r="W100" s="40">
        <v>144</v>
      </c>
      <c r="X100" s="40"/>
      <c r="Y100" s="40"/>
      <c r="Z100" s="40"/>
      <c r="AA100" s="40">
        <v>72</v>
      </c>
      <c r="AB100" s="40"/>
      <c r="AC100" s="40">
        <v>180</v>
      </c>
      <c r="AD100" s="40"/>
      <c r="AE100" s="40">
        <v>72</v>
      </c>
      <c r="AF100" s="40"/>
    </row>
    <row r="101" spans="1:32" s="49" customFormat="1" ht="14.25" x14ac:dyDescent="0.2">
      <c r="A101" s="6"/>
      <c r="B101" s="10"/>
      <c r="C101" s="118" t="s">
        <v>95</v>
      </c>
      <c r="D101" s="10"/>
      <c r="E101" s="6"/>
      <c r="F101" s="48"/>
      <c r="G101" s="10"/>
      <c r="H101" s="6"/>
      <c r="I101" s="6"/>
      <c r="J101" s="6"/>
      <c r="K101" s="40">
        <v>0</v>
      </c>
      <c r="L101" s="40"/>
      <c r="M101" s="40"/>
      <c r="N101" s="40"/>
      <c r="O101" s="40"/>
      <c r="P101" s="40">
        <f t="shared" ref="P101:P104" si="43">W101+Y101+AA101+AC101+AE101</f>
        <v>0</v>
      </c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</row>
    <row r="102" spans="1:32" s="49" customFormat="1" thickBot="1" x14ac:dyDescent="0.25">
      <c r="A102" s="6"/>
      <c r="B102" s="10"/>
      <c r="C102" s="118" t="s">
        <v>96</v>
      </c>
      <c r="D102" s="10"/>
      <c r="E102" s="6"/>
      <c r="F102" s="48"/>
      <c r="G102" s="10"/>
      <c r="H102" s="6"/>
      <c r="I102" s="6"/>
      <c r="J102" s="6"/>
      <c r="K102" s="40">
        <v>468</v>
      </c>
      <c r="L102" s="40"/>
      <c r="M102" s="40"/>
      <c r="N102" s="40"/>
      <c r="O102" s="40"/>
      <c r="P102" s="40">
        <f t="shared" si="43"/>
        <v>468</v>
      </c>
      <c r="Q102" s="40"/>
      <c r="R102" s="40"/>
      <c r="S102" s="40"/>
      <c r="T102" s="40"/>
      <c r="U102" s="40"/>
      <c r="V102" s="40"/>
      <c r="W102" s="40">
        <v>144</v>
      </c>
      <c r="X102" s="40"/>
      <c r="Y102" s="40"/>
      <c r="Z102" s="40"/>
      <c r="AA102" s="40">
        <v>72</v>
      </c>
      <c r="AB102" s="40"/>
      <c r="AC102" s="40">
        <v>180</v>
      </c>
      <c r="AD102" s="40"/>
      <c r="AE102" s="40">
        <v>72</v>
      </c>
      <c r="AF102" s="40"/>
    </row>
    <row r="103" spans="1:32" s="49" customFormat="1" ht="32.25" thickBot="1" x14ac:dyDescent="0.25">
      <c r="A103" s="6"/>
      <c r="B103" s="10"/>
      <c r="C103" s="117" t="s">
        <v>97</v>
      </c>
      <c r="D103" s="10"/>
      <c r="E103" s="6"/>
      <c r="F103" s="48"/>
      <c r="G103" s="10"/>
      <c r="H103" s="6"/>
      <c r="I103" s="6"/>
      <c r="J103" s="6"/>
      <c r="K103" s="40">
        <v>432</v>
      </c>
      <c r="L103" s="40"/>
      <c r="M103" s="40"/>
      <c r="N103" s="40"/>
      <c r="O103" s="40"/>
      <c r="P103" s="40">
        <f t="shared" si="43"/>
        <v>432</v>
      </c>
      <c r="Q103" s="40"/>
      <c r="R103" s="40"/>
      <c r="S103" s="40"/>
      <c r="T103" s="40"/>
      <c r="U103" s="40"/>
      <c r="V103" s="40"/>
      <c r="W103" s="40">
        <v>72</v>
      </c>
      <c r="X103" s="40"/>
      <c r="Y103" s="40">
        <v>72</v>
      </c>
      <c r="Z103" s="40"/>
      <c r="AA103" s="40"/>
      <c r="AB103" s="40"/>
      <c r="AC103" s="40">
        <v>180</v>
      </c>
      <c r="AD103" s="40"/>
      <c r="AE103" s="40">
        <v>108</v>
      </c>
      <c r="AF103" s="40"/>
    </row>
    <row r="104" spans="1:32" s="49" customFormat="1" ht="14.25" x14ac:dyDescent="0.2">
      <c r="A104" s="6"/>
      <c r="B104" s="10"/>
      <c r="C104" s="118" t="s">
        <v>95</v>
      </c>
      <c r="D104" s="10"/>
      <c r="E104" s="6"/>
      <c r="F104" s="48"/>
      <c r="G104" s="10"/>
      <c r="H104" s="6"/>
      <c r="I104" s="6"/>
      <c r="J104" s="6"/>
      <c r="K104" s="40">
        <v>432</v>
      </c>
      <c r="L104" s="40"/>
      <c r="M104" s="40"/>
      <c r="N104" s="40"/>
      <c r="O104" s="40"/>
      <c r="P104" s="40">
        <f t="shared" si="43"/>
        <v>432</v>
      </c>
      <c r="Q104" s="40"/>
      <c r="R104" s="40"/>
      <c r="S104" s="40"/>
      <c r="T104" s="40"/>
      <c r="U104" s="40"/>
      <c r="V104" s="40"/>
      <c r="W104" s="40">
        <v>72</v>
      </c>
      <c r="X104" s="40"/>
      <c r="Y104" s="40">
        <v>72</v>
      </c>
      <c r="Z104" s="40"/>
      <c r="AA104" s="40"/>
      <c r="AB104" s="40"/>
      <c r="AC104" s="40">
        <v>180</v>
      </c>
      <c r="AD104" s="40"/>
      <c r="AE104" s="40">
        <v>108</v>
      </c>
      <c r="AF104" s="40"/>
    </row>
    <row r="105" spans="1:32" s="49" customFormat="1" ht="14.25" x14ac:dyDescent="0.2">
      <c r="A105" s="6"/>
      <c r="B105" s="10"/>
      <c r="C105" s="118" t="s">
        <v>96</v>
      </c>
      <c r="D105" s="10"/>
      <c r="E105" s="6"/>
      <c r="F105" s="48"/>
      <c r="G105" s="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s="51" customFormat="1" ht="32.25" customHeight="1" x14ac:dyDescent="0.25">
      <c r="A106" s="3"/>
      <c r="B106" s="11"/>
      <c r="C106" s="119" t="s">
        <v>93</v>
      </c>
      <c r="D106" s="11"/>
      <c r="E106" s="3"/>
      <c r="F106" s="15"/>
      <c r="G106" s="11"/>
      <c r="H106" s="3"/>
      <c r="I106" s="3"/>
      <c r="J106" s="3"/>
      <c r="K106" s="6">
        <v>144</v>
      </c>
      <c r="L106" s="3"/>
      <c r="M106" s="3"/>
      <c r="N106" s="3"/>
      <c r="O106" s="3"/>
      <c r="P106" s="21"/>
      <c r="Q106" s="3"/>
      <c r="R106" s="3"/>
      <c r="S106" s="79"/>
      <c r="T106" s="79"/>
      <c r="U106" s="28"/>
      <c r="V106" s="28"/>
      <c r="W106" s="31"/>
      <c r="X106" s="31"/>
      <c r="Y106" s="35"/>
      <c r="Z106" s="35"/>
      <c r="AA106" s="25"/>
      <c r="AB106" s="25"/>
      <c r="AC106" s="83"/>
      <c r="AD106" s="83"/>
      <c r="AE106" s="98">
        <v>144</v>
      </c>
      <c r="AF106" s="99"/>
    </row>
    <row r="107" spans="1:32" s="49" customFormat="1" ht="15" customHeight="1" x14ac:dyDescent="0.2">
      <c r="A107" s="165"/>
      <c r="B107" s="201" t="s">
        <v>191</v>
      </c>
      <c r="C107" s="202"/>
      <c r="D107" s="208"/>
      <c r="E107" s="209"/>
      <c r="F107" s="209"/>
      <c r="G107" s="209"/>
      <c r="H107" s="209"/>
      <c r="I107" s="209"/>
      <c r="J107" s="202"/>
      <c r="K107" s="215" t="s">
        <v>72</v>
      </c>
      <c r="L107" s="179" t="s">
        <v>73</v>
      </c>
      <c r="M107" s="179"/>
      <c r="N107" s="179"/>
      <c r="O107" s="179"/>
      <c r="P107" s="179"/>
      <c r="Q107" s="179"/>
      <c r="R107" s="179"/>
      <c r="S107" s="90"/>
      <c r="T107" s="90"/>
      <c r="U107" s="91"/>
      <c r="V107" s="91"/>
      <c r="W107" s="92"/>
      <c r="X107" s="92"/>
      <c r="Y107" s="93"/>
      <c r="Z107" s="93"/>
      <c r="AA107" s="94"/>
      <c r="AB107" s="94"/>
      <c r="AC107" s="95"/>
      <c r="AD107" s="95"/>
      <c r="AE107" s="101"/>
      <c r="AF107" s="101"/>
    </row>
    <row r="108" spans="1:32" s="49" customFormat="1" ht="14.25" x14ac:dyDescent="0.2">
      <c r="A108" s="166"/>
      <c r="B108" s="203"/>
      <c r="C108" s="204"/>
      <c r="D108" s="203"/>
      <c r="E108" s="210"/>
      <c r="F108" s="210"/>
      <c r="G108" s="210"/>
      <c r="H108" s="210"/>
      <c r="I108" s="210"/>
      <c r="J108" s="204"/>
      <c r="K108" s="215"/>
      <c r="L108" s="180" t="s">
        <v>74</v>
      </c>
      <c r="M108" s="180"/>
      <c r="N108" s="180"/>
      <c r="O108" s="180"/>
      <c r="P108" s="180"/>
      <c r="Q108" s="180"/>
      <c r="R108" s="180"/>
      <c r="S108" s="180"/>
      <c r="T108" s="180"/>
      <c r="U108" s="27"/>
      <c r="V108" s="27"/>
      <c r="W108" s="30">
        <v>144</v>
      </c>
      <c r="X108" s="30"/>
      <c r="Y108" s="34"/>
      <c r="Z108" s="34"/>
      <c r="AA108" s="24">
        <v>72</v>
      </c>
      <c r="AB108" s="24"/>
      <c r="AC108" s="84">
        <v>180</v>
      </c>
      <c r="AD108" s="95"/>
      <c r="AE108" s="98">
        <v>72</v>
      </c>
      <c r="AF108" s="98"/>
    </row>
    <row r="109" spans="1:32" s="49" customFormat="1" ht="14.25" x14ac:dyDescent="0.2">
      <c r="A109" s="166"/>
      <c r="B109" s="203"/>
      <c r="C109" s="204"/>
      <c r="D109" s="203"/>
      <c r="E109" s="210"/>
      <c r="F109" s="210"/>
      <c r="G109" s="210"/>
      <c r="H109" s="210"/>
      <c r="I109" s="210"/>
      <c r="J109" s="204"/>
      <c r="K109" s="215"/>
      <c r="L109" s="180" t="s">
        <v>75</v>
      </c>
      <c r="M109" s="180"/>
      <c r="N109" s="180"/>
      <c r="O109" s="180"/>
      <c r="P109" s="180"/>
      <c r="Q109" s="180"/>
      <c r="R109" s="180"/>
      <c r="S109" s="6"/>
      <c r="T109" s="6"/>
      <c r="U109" s="27"/>
      <c r="V109" s="27"/>
      <c r="W109" s="30">
        <v>72</v>
      </c>
      <c r="X109" s="30"/>
      <c r="Y109" s="34">
        <v>72</v>
      </c>
      <c r="Z109" s="34"/>
      <c r="AA109" s="24"/>
      <c r="AB109" s="24"/>
      <c r="AC109" s="84">
        <v>180</v>
      </c>
      <c r="AD109" s="95"/>
      <c r="AE109" s="98">
        <v>108</v>
      </c>
      <c r="AF109" s="98"/>
    </row>
    <row r="110" spans="1:32" s="49" customFormat="1" ht="14.25" x14ac:dyDescent="0.2">
      <c r="A110" s="166"/>
      <c r="B110" s="203"/>
      <c r="C110" s="204"/>
      <c r="D110" s="203"/>
      <c r="E110" s="210"/>
      <c r="F110" s="210"/>
      <c r="G110" s="210"/>
      <c r="H110" s="210"/>
      <c r="I110" s="210"/>
      <c r="J110" s="204"/>
      <c r="K110" s="215"/>
      <c r="L110" s="180" t="s">
        <v>76</v>
      </c>
      <c r="M110" s="180"/>
      <c r="N110" s="180"/>
      <c r="O110" s="180"/>
      <c r="P110" s="180"/>
      <c r="Q110" s="180"/>
      <c r="R110" s="180"/>
      <c r="S110" s="6"/>
      <c r="T110" s="6"/>
      <c r="U110" s="27"/>
      <c r="V110" s="27"/>
      <c r="W110" s="30"/>
      <c r="X110" s="30"/>
      <c r="Y110" s="34"/>
      <c r="Z110" s="34"/>
      <c r="AA110" s="24"/>
      <c r="AB110" s="24"/>
      <c r="AC110" s="84"/>
      <c r="AD110" s="84"/>
      <c r="AE110" s="98">
        <v>144</v>
      </c>
      <c r="AF110" s="98"/>
    </row>
    <row r="111" spans="1:32" s="49" customFormat="1" ht="14.25" x14ac:dyDescent="0.2">
      <c r="A111" s="166"/>
      <c r="B111" s="203"/>
      <c r="C111" s="204"/>
      <c r="D111" s="203"/>
      <c r="E111" s="210"/>
      <c r="F111" s="210"/>
      <c r="G111" s="210"/>
      <c r="H111" s="210"/>
      <c r="I111" s="210"/>
      <c r="J111" s="204"/>
      <c r="K111" s="215"/>
      <c r="L111" s="180" t="s">
        <v>77</v>
      </c>
      <c r="M111" s="180"/>
      <c r="N111" s="180"/>
      <c r="O111" s="180"/>
      <c r="P111" s="180"/>
      <c r="Q111" s="180"/>
      <c r="R111" s="180"/>
      <c r="S111" s="6"/>
      <c r="T111" s="6"/>
      <c r="U111" s="27"/>
      <c r="V111" s="27"/>
      <c r="W111" s="30"/>
      <c r="X111" s="30"/>
      <c r="Y111" s="34"/>
      <c r="Z111" s="34"/>
      <c r="AA111" s="24"/>
      <c r="AB111" s="24"/>
      <c r="AC111" s="84"/>
      <c r="AD111" s="84"/>
      <c r="AE111" s="98"/>
      <c r="AF111" s="98"/>
    </row>
    <row r="112" spans="1:32" s="49" customFormat="1" ht="23.25" customHeight="1" x14ac:dyDescent="0.2">
      <c r="A112" s="166"/>
      <c r="B112" s="203"/>
      <c r="C112" s="204"/>
      <c r="D112" s="203"/>
      <c r="E112" s="210"/>
      <c r="F112" s="210"/>
      <c r="G112" s="210"/>
      <c r="H112" s="210"/>
      <c r="I112" s="210"/>
      <c r="J112" s="204"/>
      <c r="K112" s="215"/>
      <c r="L112" s="222" t="s">
        <v>78</v>
      </c>
      <c r="M112" s="223"/>
      <c r="N112" s="223"/>
      <c r="O112" s="223"/>
      <c r="P112" s="223"/>
      <c r="Q112" s="223"/>
      <c r="R112" s="224"/>
      <c r="S112" s="6"/>
      <c r="T112" s="48">
        <v>3</v>
      </c>
      <c r="U112" s="27">
        <v>2</v>
      </c>
      <c r="V112" s="27"/>
      <c r="W112" s="30">
        <v>2</v>
      </c>
      <c r="X112" s="30"/>
      <c r="Y112" s="34">
        <v>2</v>
      </c>
      <c r="Z112" s="34"/>
      <c r="AA112" s="24">
        <v>2</v>
      </c>
      <c r="AB112" s="24"/>
      <c r="AC112" s="84">
        <v>1</v>
      </c>
      <c r="AD112" s="84"/>
      <c r="AE112" s="98">
        <v>2</v>
      </c>
      <c r="AF112" s="98"/>
    </row>
    <row r="113" spans="1:32" s="49" customFormat="1" ht="30.75" customHeight="1" x14ac:dyDescent="0.2">
      <c r="A113" s="166"/>
      <c r="B113" s="203"/>
      <c r="C113" s="204"/>
      <c r="D113" s="203"/>
      <c r="E113" s="210"/>
      <c r="F113" s="210"/>
      <c r="G113" s="210"/>
      <c r="H113" s="210"/>
      <c r="I113" s="210"/>
      <c r="J113" s="204"/>
      <c r="K113" s="215"/>
      <c r="L113" s="225" t="s">
        <v>98</v>
      </c>
      <c r="M113" s="226"/>
      <c r="N113" s="226"/>
      <c r="O113" s="226"/>
      <c r="P113" s="226"/>
      <c r="Q113" s="226"/>
      <c r="R113" s="227"/>
      <c r="S113" s="6">
        <v>2</v>
      </c>
      <c r="T113" s="48">
        <v>8</v>
      </c>
      <c r="U113" s="27">
        <v>3</v>
      </c>
      <c r="V113" s="27"/>
      <c r="W113" s="30">
        <v>3</v>
      </c>
      <c r="X113" s="30"/>
      <c r="Y113" s="34">
        <v>2</v>
      </c>
      <c r="Z113" s="34"/>
      <c r="AA113" s="24">
        <v>6</v>
      </c>
      <c r="AB113" s="24"/>
      <c r="AC113" s="84">
        <v>7</v>
      </c>
      <c r="AD113" s="84"/>
      <c r="AE113" s="98">
        <v>3</v>
      </c>
      <c r="AF113" s="98"/>
    </row>
    <row r="114" spans="1:32" s="49" customFormat="1" ht="14.25" x14ac:dyDescent="0.2">
      <c r="A114" s="167"/>
      <c r="B114" s="205"/>
      <c r="C114" s="206"/>
      <c r="D114" s="205"/>
      <c r="E114" s="211"/>
      <c r="F114" s="211"/>
      <c r="G114" s="211"/>
      <c r="H114" s="211"/>
      <c r="I114" s="211"/>
      <c r="J114" s="206"/>
      <c r="K114" s="215"/>
      <c r="L114" s="180" t="s">
        <v>79</v>
      </c>
      <c r="M114" s="180"/>
      <c r="N114" s="180"/>
      <c r="O114" s="180"/>
      <c r="P114" s="180"/>
      <c r="Q114" s="180"/>
      <c r="R114" s="180"/>
      <c r="S114" s="6">
        <v>2</v>
      </c>
      <c r="T114" s="48">
        <v>3</v>
      </c>
      <c r="U114" s="27">
        <v>2</v>
      </c>
      <c r="V114" s="27"/>
      <c r="W114" s="30">
        <v>2</v>
      </c>
      <c r="X114" s="30"/>
      <c r="Y114" s="34">
        <v>2</v>
      </c>
      <c r="Z114" s="34"/>
      <c r="AA114" s="24">
        <v>2</v>
      </c>
      <c r="AB114" s="24"/>
      <c r="AC114" s="84">
        <v>2</v>
      </c>
      <c r="AD114" s="84"/>
      <c r="AE114" s="98"/>
      <c r="AF114" s="98"/>
    </row>
    <row r="115" spans="1:32" s="51" customFormat="1" x14ac:dyDescent="0.25">
      <c r="A115" s="3"/>
      <c r="B115" s="175"/>
      <c r="C115" s="176"/>
      <c r="D115" s="190"/>
      <c r="E115" s="191"/>
      <c r="F115" s="191"/>
      <c r="G115" s="191"/>
      <c r="H115" s="191"/>
      <c r="I115" s="191"/>
      <c r="J115" s="192"/>
      <c r="K115" s="126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s="51" customFormat="1" x14ac:dyDescent="0.25">
      <c r="A116" s="182"/>
      <c r="B116" s="195" t="s">
        <v>80</v>
      </c>
      <c r="C116" s="196"/>
      <c r="D116" s="184"/>
      <c r="E116" s="185"/>
      <c r="F116" s="185"/>
      <c r="G116" s="185"/>
      <c r="H116" s="185"/>
      <c r="I116" s="185"/>
      <c r="J116" s="18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s="51" customFormat="1" ht="36.75" customHeight="1" x14ac:dyDescent="0.25">
      <c r="A117" s="183"/>
      <c r="B117" s="197"/>
      <c r="C117" s="198"/>
      <c r="D117" s="187"/>
      <c r="E117" s="188"/>
      <c r="F117" s="188"/>
      <c r="G117" s="188"/>
      <c r="H117" s="188"/>
      <c r="I117" s="188"/>
      <c r="J117" s="189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s="51" customFormat="1" x14ac:dyDescent="0.25"/>
    <row r="119" spans="1:32" s="51" customFormat="1" x14ac:dyDescent="0.25"/>
    <row r="120" spans="1:32" s="51" customFormat="1" x14ac:dyDescent="0.25"/>
    <row r="121" spans="1:32" hidden="1" x14ac:dyDescent="0.25"/>
    <row r="122" spans="1:32" hidden="1" x14ac:dyDescent="0.25"/>
    <row r="123" spans="1:32" x14ac:dyDescent="0.25">
      <c r="P123"/>
      <c r="U123"/>
      <c r="V123"/>
      <c r="W123"/>
      <c r="X123"/>
    </row>
  </sheetData>
  <mergeCells count="131">
    <mergeCell ref="A96:A97"/>
    <mergeCell ref="K2:R2"/>
    <mergeCell ref="H1:R1"/>
    <mergeCell ref="H2:H12"/>
    <mergeCell ref="J2:J12"/>
    <mergeCell ref="K3:K12"/>
    <mergeCell ref="L3:O4"/>
    <mergeCell ref="L5:L12"/>
    <mergeCell ref="M5:M12"/>
    <mergeCell ref="N5:N12"/>
    <mergeCell ref="F19:G19"/>
    <mergeCell ref="F18:G18"/>
    <mergeCell ref="A1:A12"/>
    <mergeCell ref="F14:G14"/>
    <mergeCell ref="F15:G15"/>
    <mergeCell ref="B1:B12"/>
    <mergeCell ref="D1:G1"/>
    <mergeCell ref="C1:C12"/>
    <mergeCell ref="F49:G49"/>
    <mergeCell ref="F76:G76"/>
    <mergeCell ref="F63:G63"/>
    <mergeCell ref="F64:G64"/>
    <mergeCell ref="F67:G67"/>
    <mergeCell ref="F69:G69"/>
    <mergeCell ref="Y2:AB2"/>
    <mergeCell ref="Y3:Z5"/>
    <mergeCell ref="AA3:AB5"/>
    <mergeCell ref="U2:X2"/>
    <mergeCell ref="U3:V5"/>
    <mergeCell ref="S1:AF1"/>
    <mergeCell ref="AC2:AF2"/>
    <mergeCell ref="AC3:AD5"/>
    <mergeCell ref="AE3:AF5"/>
    <mergeCell ref="Y6:Y12"/>
    <mergeCell ref="Z6:Z12"/>
    <mergeCell ref="AA6:AA12"/>
    <mergeCell ref="AB6:AB12"/>
    <mergeCell ref="F13:G13"/>
    <mergeCell ref="S6:S12"/>
    <mergeCell ref="T6:T12"/>
    <mergeCell ref="O5:O12"/>
    <mergeCell ref="P3:P12"/>
    <mergeCell ref="Q3:Q12"/>
    <mergeCell ref="R3:R12"/>
    <mergeCell ref="F3:G12"/>
    <mergeCell ref="U6:U12"/>
    <mergeCell ref="V6:V12"/>
    <mergeCell ref="W3:X5"/>
    <mergeCell ref="W6:W12"/>
    <mergeCell ref="X6:X12"/>
    <mergeCell ref="I2:I12"/>
    <mergeCell ref="S2:T2"/>
    <mergeCell ref="S3:S5"/>
    <mergeCell ref="T3:T5"/>
    <mergeCell ref="D2:G2"/>
    <mergeCell ref="D3:D12"/>
    <mergeCell ref="E3:E12"/>
    <mergeCell ref="F20:G20"/>
    <mergeCell ref="F22:G22"/>
    <mergeCell ref="F23:G23"/>
    <mergeCell ref="F25:G25"/>
    <mergeCell ref="F24:G24"/>
    <mergeCell ref="F21:G21"/>
    <mergeCell ref="F27:G27"/>
    <mergeCell ref="F38:G38"/>
    <mergeCell ref="L113:R113"/>
    <mergeCell ref="F40:G40"/>
    <mergeCell ref="L114:R114"/>
    <mergeCell ref="K107:K114"/>
    <mergeCell ref="F43:G43"/>
    <mergeCell ref="F44:G44"/>
    <mergeCell ref="F45:G45"/>
    <mergeCell ref="F46:G46"/>
    <mergeCell ref="F65:G66"/>
    <mergeCell ref="F87:G87"/>
    <mergeCell ref="F52:G52"/>
    <mergeCell ref="F59:G59"/>
    <mergeCell ref="F60:G60"/>
    <mergeCell ref="F61:G61"/>
    <mergeCell ref="F62:G62"/>
    <mergeCell ref="F57:G57"/>
    <mergeCell ref="F50:G50"/>
    <mergeCell ref="L112:R112"/>
    <mergeCell ref="A116:A117"/>
    <mergeCell ref="D116:J117"/>
    <mergeCell ref="D115:J115"/>
    <mergeCell ref="F94:G94"/>
    <mergeCell ref="F95:G95"/>
    <mergeCell ref="B116:C117"/>
    <mergeCell ref="B115:C115"/>
    <mergeCell ref="F31:G31"/>
    <mergeCell ref="F32:G32"/>
    <mergeCell ref="F33:G33"/>
    <mergeCell ref="F35:G35"/>
    <mergeCell ref="F36:G36"/>
    <mergeCell ref="F37:G37"/>
    <mergeCell ref="F39:G39"/>
    <mergeCell ref="B107:C114"/>
    <mergeCell ref="F47:G47"/>
    <mergeCell ref="F48:G48"/>
    <mergeCell ref="F75:G75"/>
    <mergeCell ref="D107:J114"/>
    <mergeCell ref="F90:G90"/>
    <mergeCell ref="F91:G91"/>
    <mergeCell ref="F88:G88"/>
    <mergeCell ref="F77:G77"/>
    <mergeCell ref="F51:G51"/>
    <mergeCell ref="AF6:AF12"/>
    <mergeCell ref="A107:A114"/>
    <mergeCell ref="B89:C89"/>
    <mergeCell ref="B95:B97"/>
    <mergeCell ref="F82:G82"/>
    <mergeCell ref="F83:G83"/>
    <mergeCell ref="F84:G84"/>
    <mergeCell ref="F92:G92"/>
    <mergeCell ref="F93:G93"/>
    <mergeCell ref="L107:R107"/>
    <mergeCell ref="L108:T108"/>
    <mergeCell ref="L109:R109"/>
    <mergeCell ref="L110:R110"/>
    <mergeCell ref="L111:R111"/>
    <mergeCell ref="AC6:AC12"/>
    <mergeCell ref="AD6:AD12"/>
    <mergeCell ref="F53:G53"/>
    <mergeCell ref="F54:G54"/>
    <mergeCell ref="F55:G55"/>
    <mergeCell ref="F56:G56"/>
    <mergeCell ref="F70:G70"/>
    <mergeCell ref="F71:G71"/>
    <mergeCell ref="F73:G73"/>
    <mergeCell ref="AE6:AE12"/>
  </mergeCells>
  <pageMargins left="0.19685039370078741" right="0.11811023622047245" top="0.15748031496062992" bottom="0.15748031496062992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2026-02-16T12:28:51Z</dcterms:modified>
</cp:coreProperties>
</file>